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05" windowHeight="8190" tabRatio="915" activeTab="0"/>
  </bookViews>
  <sheets>
    <sheet name="Contreparties hors E C EURO" sheetId="1" r:id="rId1"/>
    <sheet name="Contreparties E C EURO" sheetId="2" r:id="rId2"/>
    <sheet name="Toutes contreparties EURO" sheetId="3" r:id="rId3"/>
    <sheet name="Contreparties hors E C DEVISES" sheetId="4" r:id="rId4"/>
    <sheet name="Contreparties E C DEVISES" sheetId="5" r:id="rId5"/>
    <sheet name="Toutes contreparties DEVISES" sheetId="6" r:id="rId6"/>
    <sheet name="Contrôles spécifiques M_fludint" sheetId="7" r:id="rId7"/>
  </sheets>
  <externalReferences>
    <externalReference r:id="rId10"/>
  </externalReferences>
  <definedNames>
    <definedName name="_xlnm.Print_Area" localSheetId="3">'Contreparties hors E C DEVISES'!$A$1:$O$61</definedName>
    <definedName name="_xlnm.Print_Area" localSheetId="0">'Contreparties hors E C EURO'!$A$1:$O$61</definedName>
    <definedName name="_xlnm.Print_Area" localSheetId="5">'Toutes contreparties DEVISES'!$A$1:$C$111</definedName>
    <definedName name="_xlnm.Print_Area" localSheetId="2">'Toutes contreparties EURO'!$A$1:$C$111</definedName>
  </definedNames>
  <calcPr fullCalcOnLoad="1"/>
</workbook>
</file>

<file path=xl/sharedStrings.xml><?xml version="1.0" encoding="utf-8"?>
<sst xmlns="http://schemas.openxmlformats.org/spreadsheetml/2006/main" count="1222" uniqueCount="400">
  <si>
    <t>PRODUITS</t>
  </si>
  <si>
    <t>Sociétés non financières</t>
  </si>
  <si>
    <t>Entrepreneurs individuels</t>
  </si>
  <si>
    <t>Particuliers</t>
  </si>
  <si>
    <t>Clientèle financière</t>
  </si>
  <si>
    <t>Sociétés d'assurance et fonds de pension</t>
  </si>
  <si>
    <t>Intérêts sur opérations avec la clientèle</t>
  </si>
  <si>
    <t xml:space="preserve">Crédits à l’exportation </t>
  </si>
  <si>
    <t xml:space="preserve">Créances commerciales </t>
  </si>
  <si>
    <t xml:space="preserve">Autres intérêts </t>
  </si>
  <si>
    <t>Intérêts sur créances   douteuses</t>
  </si>
  <si>
    <t xml:space="preserve">Comptes ordinaires débiteurs  </t>
  </si>
  <si>
    <t xml:space="preserve">Valeurs reçues en pension </t>
  </si>
  <si>
    <t xml:space="preserve">Affacturage </t>
  </si>
  <si>
    <t xml:space="preserve">Autres crédits à la clientèle </t>
  </si>
  <si>
    <t xml:space="preserve">Crédits à l’habitat </t>
  </si>
  <si>
    <t xml:space="preserve">Crédits à l’équipement </t>
  </si>
  <si>
    <t xml:space="preserve">Intérêts sur opérations de crédit bail (encours financiers)  </t>
  </si>
  <si>
    <t xml:space="preserve">Intérêts sur prêts subordonnés à terme </t>
  </si>
  <si>
    <t xml:space="preserve">Intérêts sur prêts subordonnés à durée indéterminée </t>
  </si>
  <si>
    <t xml:space="preserve">Intérêts sur titres reçus en pension livrée </t>
  </si>
  <si>
    <t>Administra-tions publiques</t>
  </si>
  <si>
    <t>CHARGES</t>
  </si>
  <si>
    <t xml:space="preserve">Prêts à la clientèle financière </t>
  </si>
  <si>
    <t xml:space="preserve">Valeurs données en pension </t>
  </si>
  <si>
    <t xml:space="preserve">Comptes ordinaires créditeurs </t>
  </si>
  <si>
    <t xml:space="preserve">Comptes d’affacturage </t>
  </si>
  <si>
    <t xml:space="preserve">Livrets ordinaires </t>
  </si>
  <si>
    <t xml:space="preserve">Livrets d’épargne populaire </t>
  </si>
  <si>
    <t xml:space="preserve">Comptes d’épargne-logement </t>
  </si>
  <si>
    <t xml:space="preserve">Plans d’épargne-logement </t>
  </si>
  <si>
    <t xml:space="preserve">Plans d’épargne populaire </t>
  </si>
  <si>
    <t xml:space="preserve">Comptes créditeurs à terme </t>
  </si>
  <si>
    <t xml:space="preserve">Autres comptes d’épargne à régime spécial </t>
  </si>
  <si>
    <t xml:space="preserve">Pertes sur créances irrécupérables couvertes par des provisions </t>
  </si>
  <si>
    <t xml:space="preserve">Intérêt sur titres donnés en pension livrée </t>
  </si>
  <si>
    <t xml:space="preserve">Pertes sur créances irrécupérables non couvertes par des provisions </t>
  </si>
  <si>
    <t xml:space="preserve">Emprunts auprès de la clientèle financière </t>
  </si>
  <si>
    <t>RESIDENTS</t>
  </si>
  <si>
    <t>1.1</t>
  </si>
  <si>
    <t>1.2</t>
  </si>
  <si>
    <t>1.3</t>
  </si>
  <si>
    <t>1.4</t>
  </si>
  <si>
    <t>1.5</t>
  </si>
  <si>
    <t>2.1</t>
  </si>
  <si>
    <t>2.1.1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</si>
  <si>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</si>
  <si>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</si>
  <si>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</si>
  <si>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</si>
  <si>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</si>
  <si>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</si>
  <si>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</si>
  <si>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</si>
  <si>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</si>
  <si>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1.6</t>
  </si>
  <si>
    <t>PRODUITS D'EXPLOITATION BANCAIRE</t>
  </si>
  <si>
    <t>Banques centrales et offices de chèques postaux</t>
  </si>
  <si>
    <t>Comptes ordinaires débiteurs</t>
  </si>
  <si>
    <t>Comptes et prêts</t>
  </si>
  <si>
    <t>Valeurs reçues en pension</t>
  </si>
  <si>
    <t>Opérations internes au réseau</t>
  </si>
  <si>
    <t>Réméré et assimilés</t>
  </si>
  <si>
    <t>Report - déport</t>
  </si>
  <si>
    <t>Produits divers d'intérêt</t>
  </si>
  <si>
    <t>Intérêts sur créances douteuses</t>
  </si>
  <si>
    <t xml:space="preserve">Commissions </t>
  </si>
  <si>
    <t>Intérêts sur prêts subordonnés à terme</t>
  </si>
  <si>
    <t>Intérêts sur prêts subordonnés à durée indéterminée</t>
  </si>
  <si>
    <t>Intérêts sur titres reçus en pension livrée</t>
  </si>
  <si>
    <t>Pertes sur créances irrécupérables couvertes par des provisions</t>
  </si>
  <si>
    <t>Pertes sur créances irrécupérables non couvertes par des provisions</t>
  </si>
  <si>
    <t>1.7</t>
  </si>
  <si>
    <t>1.8</t>
  </si>
  <si>
    <t>1.9</t>
  </si>
  <si>
    <t>1.10</t>
  </si>
  <si>
    <t>1.11</t>
  </si>
  <si>
    <t>1.12</t>
  </si>
  <si>
    <t>1.13</t>
  </si>
  <si>
    <t>6.1</t>
  </si>
  <si>
    <t>6.2</t>
  </si>
  <si>
    <t>6.3</t>
  </si>
  <si>
    <t>1.14</t>
  </si>
  <si>
    <t>1.15</t>
  </si>
  <si>
    <t>CHARGES D'EXPLOITATION BANCAIRE</t>
  </si>
  <si>
    <t>Comptes ordinaires créditeurs</t>
  </si>
  <si>
    <t>Comptes et emprunts</t>
  </si>
  <si>
    <t>Valeurs données en pension</t>
  </si>
  <si>
    <t>Charges diverses d'intérêt</t>
  </si>
  <si>
    <t>Commissions</t>
  </si>
  <si>
    <t>Intérêts sur titres donnés en pension livrée</t>
  </si>
  <si>
    <t>Emprunts subordonnés</t>
  </si>
  <si>
    <t>2.6</t>
  </si>
  <si>
    <t>2.7</t>
  </si>
  <si>
    <t>2.8</t>
  </si>
  <si>
    <t>2.9</t>
  </si>
  <si>
    <t>2.10</t>
  </si>
  <si>
    <t>2.11</t>
  </si>
  <si>
    <t>TOUT AGENT</t>
  </si>
  <si>
    <t>CHARGES SUR OPÉRATIONS SUR TITRES</t>
  </si>
  <si>
    <t xml:space="preserve">Pertes sur titres de transaction </t>
  </si>
  <si>
    <t xml:space="preserve">Charges sur titres de placement </t>
  </si>
  <si>
    <t xml:space="preserve">Charges sur titres de l’activité de portefeuille </t>
  </si>
  <si>
    <t xml:space="preserve">Charges sur titres d’investissement </t>
  </si>
  <si>
    <t xml:space="preserve">Charges sur dettes constituées par des titres </t>
  </si>
  <si>
    <t xml:space="preserve">Charges diverses sur opérations sur titres </t>
  </si>
  <si>
    <t>1.2.1</t>
  </si>
  <si>
    <t>1.2.2</t>
  </si>
  <si>
    <t>1.2.3</t>
  </si>
  <si>
    <t>1.3.1</t>
  </si>
  <si>
    <t>1.3.2</t>
  </si>
  <si>
    <t>1.4.1</t>
  </si>
  <si>
    <t>1.4.2</t>
  </si>
  <si>
    <t>1.5.1</t>
  </si>
  <si>
    <t>1.5.2</t>
  </si>
  <si>
    <t>1.5.3</t>
  </si>
  <si>
    <t>1.5.4</t>
  </si>
  <si>
    <t xml:space="preserve">Intérêts sur obligations </t>
  </si>
  <si>
    <t xml:space="preserve">Intérêts sur titres de créances négociables </t>
  </si>
  <si>
    <t xml:space="preserve">Intérêts sur titres du marché interbancaire </t>
  </si>
  <si>
    <t xml:space="preserve">Autres charges sur dettes constituées par des titres </t>
  </si>
  <si>
    <t xml:space="preserve">Frais d’acquisition </t>
  </si>
  <si>
    <t xml:space="preserve">Étalement de la prime </t>
  </si>
  <si>
    <t xml:space="preserve">Moins-values de cession </t>
  </si>
  <si>
    <t>PRODUITS SUR OPÉRATIONS SUR TITRES</t>
  </si>
  <si>
    <t>Gains sur titres de transaction</t>
  </si>
  <si>
    <t>Produits sur titres de placement</t>
  </si>
  <si>
    <t>Produits sur titres de l'activité de portefeuille</t>
  </si>
  <si>
    <t>Produits sur titres d'investissement</t>
  </si>
  <si>
    <t>Produits sur dettes constituées par des titres</t>
  </si>
  <si>
    <t>Produits divers sur opérations sur titres</t>
  </si>
  <si>
    <t>Dividendes et produits assimilés</t>
  </si>
  <si>
    <t>2.1.2</t>
  </si>
  <si>
    <t>2.1.3</t>
  </si>
  <si>
    <t>2.1.4</t>
  </si>
  <si>
    <t xml:space="preserve"> Intérêts</t>
  </si>
  <si>
    <t>Étalement de la décote</t>
  </si>
  <si>
    <t>Plus-values de cession</t>
  </si>
  <si>
    <t>Intérêts</t>
  </si>
  <si>
    <t>2.1.5</t>
  </si>
  <si>
    <t>2.1.6</t>
  </si>
  <si>
    <t>2.1.7</t>
  </si>
  <si>
    <t>2.1.8</t>
  </si>
  <si>
    <t>2.1.9</t>
  </si>
  <si>
    <t>2.1.10</t>
  </si>
  <si>
    <t>CHARGES SUR OPÉRATIONS AVEC LA CLIENTELE</t>
  </si>
  <si>
    <t>CHARGES SUR OPÉRATIONS DE CHANGE</t>
  </si>
  <si>
    <t xml:space="preserve">Pertes sur opérations de change et d’arbitrage </t>
  </si>
  <si>
    <t>CHARGES SUR INSTRUMENTS FINANCIERS À TERME</t>
  </si>
  <si>
    <t xml:space="preserve">Charges sur instruments de taux d’intérêt </t>
  </si>
  <si>
    <t xml:space="preserve">Charges sur instruments de cours de change </t>
  </si>
  <si>
    <t xml:space="preserve">Charges sur autres instruments financiers à terme </t>
  </si>
  <si>
    <t>CHARGES SUR PRESTATIONS DE SERVICES FINANCIERS</t>
  </si>
  <si>
    <t xml:space="preserve">Charges sur moyens de paiement </t>
  </si>
  <si>
    <t xml:space="preserve">Autres charges sur prestations de services financiers </t>
  </si>
  <si>
    <t>CHARGES DIVERSES D’EXPLOITATION</t>
  </si>
  <si>
    <t>Moins-values de cession sur immobilisations financières</t>
  </si>
  <si>
    <t xml:space="preserve">Dotations aux provisions pour dépréciation du portefeuille de placement </t>
  </si>
  <si>
    <t xml:space="preserve">Dotations aux provisions pour dépréciation des immobilisations financières </t>
  </si>
  <si>
    <t xml:space="preserve">Autres dotations aux provisions pour dépréciation </t>
  </si>
  <si>
    <t>PRODUITS SUR OPÉRATIONS AVEC LA CLIENTELE</t>
  </si>
  <si>
    <t>PRODUITS SUR OPÉRATIONS DE CHANGE</t>
  </si>
  <si>
    <t xml:space="preserve">Gains sur opérations de change et d’arbitrage </t>
  </si>
  <si>
    <t>PRODUITS SUR INSTRUMENTS FINANCIERS À TERME</t>
  </si>
  <si>
    <t xml:space="preserve">Produits sur instruments de taux d’intérêt </t>
  </si>
  <si>
    <t xml:space="preserve">Produits sur instruments de cours de change </t>
  </si>
  <si>
    <t xml:space="preserve">Produits sur autres instruments financiers à terme </t>
  </si>
  <si>
    <t>PRODUITS DIVERS D’EXPLOITATION</t>
  </si>
  <si>
    <t xml:space="preserve">Plus-value de cession sur immobilisations financières </t>
  </si>
  <si>
    <t xml:space="preserve">Reprises de provisions pour dépréciation de titres de placement </t>
  </si>
  <si>
    <t xml:space="preserve">Reprises de provisions pour dépréciation des immobilisations financières </t>
  </si>
  <si>
    <t xml:space="preserve">Autres reprises de provisions pour dépréciation </t>
  </si>
  <si>
    <t>PRODUITS SUR PRESTATIONS DE SERVICES FINANCIERS</t>
  </si>
  <si>
    <t xml:space="preserve">Commissions sur titres gérés ou en dépôt </t>
  </si>
  <si>
    <t xml:space="preserve">Droits de garde sur portefeuille titres de la clientèle </t>
  </si>
  <si>
    <t xml:space="preserve">Commissions de gestion sur portefeuille titres de la clientèle </t>
  </si>
  <si>
    <t xml:space="preserve">Commissions de gestion d’OPCVM et de FCC </t>
  </si>
  <si>
    <t xml:space="preserve">Autres commissions sur titres gérés ou en dépôt </t>
  </si>
  <si>
    <t xml:space="preserve">Commissions pour achat / vente de titres </t>
  </si>
  <si>
    <t>Commissions de placement et de rachat d’OPCVM et de FCC</t>
  </si>
  <si>
    <t xml:space="preserve">Autres commissions sur opérations sur titres </t>
  </si>
  <si>
    <t xml:space="preserve">Commissions sur activités d’assistance et de conseil </t>
  </si>
  <si>
    <t xml:space="preserve">Commissions sur activités d’assistance et de conseil aux particuliers </t>
  </si>
  <si>
    <t>Commissions sur opérations sur titres pour le compte de la clientèle</t>
  </si>
  <si>
    <t>DOTATIONS AUX PROVISIONS POUR DÉPRÉCIATION DU PORTEFEUILLE TITRES</t>
  </si>
  <si>
    <t>3.4</t>
  </si>
  <si>
    <t>5.1</t>
  </si>
  <si>
    <t>7.1</t>
  </si>
  <si>
    <t>8.1</t>
  </si>
  <si>
    <t>8.2</t>
  </si>
  <si>
    <t>9.1</t>
  </si>
  <si>
    <t>9.2</t>
  </si>
  <si>
    <t>9.3</t>
  </si>
  <si>
    <t>9.4</t>
  </si>
  <si>
    <t>10.1</t>
  </si>
  <si>
    <t>11.1</t>
  </si>
  <si>
    <t>11.2</t>
  </si>
  <si>
    <t>11.3</t>
  </si>
  <si>
    <t>12.1</t>
  </si>
  <si>
    <t>12.1.1</t>
  </si>
  <si>
    <t>12.1.2</t>
  </si>
  <si>
    <t>12.1.3</t>
  </si>
  <si>
    <t>12.1.4</t>
  </si>
  <si>
    <t>12.2</t>
  </si>
  <si>
    <t>12.2.1</t>
  </si>
  <si>
    <t>12.2.2</t>
  </si>
  <si>
    <t>12.2.3</t>
  </si>
  <si>
    <t>12.3</t>
  </si>
  <si>
    <t>12.3.1</t>
  </si>
  <si>
    <t xml:space="preserve">Produits sur moyens de paiement </t>
  </si>
  <si>
    <t xml:space="preserve">Autres produits sur prestations de services financiers </t>
  </si>
  <si>
    <t xml:space="preserve">Charges sur fonds publics affectés </t>
  </si>
  <si>
    <t xml:space="preserve">Quote-part des subventions d’investissement inscrites au compte de résultat </t>
  </si>
  <si>
    <t>Contreparties hors E.C.</t>
  </si>
  <si>
    <t>Contreparties E.C.</t>
  </si>
  <si>
    <t>(toutes contreparties et résidences)</t>
  </si>
  <si>
    <t>2.2.1</t>
  </si>
  <si>
    <t>2.2.2</t>
  </si>
  <si>
    <t>2.2.3</t>
  </si>
  <si>
    <t>2.2.4</t>
  </si>
  <si>
    <t>2.3.1</t>
  </si>
  <si>
    <t>2.3.2</t>
  </si>
  <si>
    <t>2.4.1</t>
  </si>
  <si>
    <t>2.4.2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</si>
  <si>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</si>
  <si>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</si>
  <si>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</si>
  <si>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</si>
  <si>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</si>
  <si>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</si>
  <si>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</si>
  <si>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</si>
  <si>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</si>
  <si>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</si>
  <si>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</si>
  <si>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</si>
  <si>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</si>
  <si>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2.1.11</t>
  </si>
  <si>
    <t>2.1.12</t>
  </si>
  <si>
    <t>2.1.13</t>
  </si>
  <si>
    <t>2.1.14</t>
  </si>
  <si>
    <t>2.1.15</t>
  </si>
  <si>
    <t>2.1.15.1</t>
  </si>
  <si>
    <t>2.1.15.2</t>
  </si>
  <si>
    <t>2.1.15.3</t>
  </si>
  <si>
    <t>2.1.16</t>
  </si>
  <si>
    <t>2.1.16.1</t>
  </si>
  <si>
    <t>2.1.16.2</t>
  </si>
  <si>
    <t>2.1.16.3</t>
  </si>
  <si>
    <t>2.1.17</t>
  </si>
  <si>
    <t>ISBLSM</t>
  </si>
  <si>
    <t>Clientèle financière, Sociétés d'assurance et fonds de pension et ISBLSM</t>
  </si>
  <si>
    <t>M_FLUDINT – FLUX D'INTERETS TRIMESTRIELS</t>
  </si>
  <si>
    <t>NON-RESIDENTS EMUM</t>
  </si>
  <si>
    <t>NON-RESIDENTS NON EMUM</t>
  </si>
  <si>
    <t>LDD</t>
  </si>
  <si>
    <t>Bons de caisse et bons d'épargne</t>
  </si>
  <si>
    <t xml:space="preserve">   Durée initiale inférieure ou égale à 1 an</t>
  </si>
  <si>
    <t xml:space="preserve">   Durée initiale supérieure à 1 an et inférieure ou égale à 2 ans</t>
  </si>
  <si>
    <t xml:space="preserve">   Durée initiale supérieure à 2 ans</t>
  </si>
  <si>
    <t>Intérêts sur crédits de trésorerie échéancés</t>
  </si>
  <si>
    <t>Intérêts sur crédits de trésorerie non échéancés</t>
  </si>
  <si>
    <t xml:space="preserve">Intérêts sur Livrets A </t>
  </si>
  <si>
    <t xml:space="preserve">Intérêts sur Livrets bleus </t>
  </si>
  <si>
    <t xml:space="preserve">Intérêts sur Livrets jeunes </t>
  </si>
  <si>
    <t xml:space="preserve">Intérêt sur Emprunts subordonnés </t>
  </si>
  <si>
    <t>ETABLISSEMENTS DE CREDIT</t>
  </si>
  <si>
    <t>Revenus de la gestion collective des LDD</t>
  </si>
  <si>
    <t>REPRISES DE PROVISIONS POUR DÉPRÉCIATION DU PORTEFEUILLE TITRES</t>
  </si>
  <si>
    <t>12.3.2</t>
  </si>
  <si>
    <t>12.3.3</t>
  </si>
  <si>
    <t>12.4</t>
  </si>
  <si>
    <t>12.5</t>
  </si>
  <si>
    <t>12.6</t>
  </si>
  <si>
    <t>12.7</t>
  </si>
  <si>
    <t xml:space="preserve">NON-RESIDENTS </t>
  </si>
  <si>
    <t>EMUM</t>
  </si>
  <si>
    <t>NON-EMUM</t>
  </si>
  <si>
    <t xml:space="preserve">CHARGES ET PRODUITS DES OPERATIONS SUR TITRES </t>
  </si>
  <si>
    <t xml:space="preserve">AUTRES CHARGES ET PRODUITS </t>
  </si>
  <si>
    <t xml:space="preserve">Commissions sur activités d’assistance et de conseil aux entreprises </t>
  </si>
  <si>
    <t xml:space="preserve">Autres commissions </t>
  </si>
  <si>
    <t xml:space="preserve">   Gains sur titres de transaction en vertu d'un contrat signé avec l'émetteur </t>
  </si>
  <si>
    <t xml:space="preserve">   Ecarts de cours </t>
  </si>
  <si>
    <t xml:space="preserve">   Autres gains générés par une opération d'intermédiation  </t>
  </si>
  <si>
    <t xml:space="preserve">   Autres gains sur titres de transaction</t>
  </si>
  <si>
    <t>Cumul des flux depuis le début de l'exercice :</t>
  </si>
  <si>
    <t>M_FLUDINT-FLUX d'INTERETS TRIMESTRIELS</t>
  </si>
  <si>
    <t>CPTE_RESU</t>
  </si>
  <si>
    <t>Cellules M_FLUDINT contreparties hors EC</t>
  </si>
  <si>
    <t>Dimensions/Valeurs</t>
  </si>
  <si>
    <t>Opérateur</t>
  </si>
  <si>
    <t>Cellules CPTE-RESU de JUIN</t>
  </si>
  <si>
    <r>
      <t xml:space="preserve">trimestre 1+ 2 </t>
    </r>
    <r>
      <rPr>
        <strike/>
        <sz val="10"/>
        <rFont val="Arial"/>
        <family val="2"/>
      </rPr>
      <t>ou 3 + 4</t>
    </r>
  </si>
  <si>
    <t>situ semestrielle</t>
  </si>
  <si>
    <t>pour toutes les colonnes</t>
  </si>
  <si>
    <t>(tableau ligne)</t>
  </si>
  <si>
    <t>Créances commerciales 1.1.1</t>
  </si>
  <si>
    <t>France/Euros+Devises</t>
  </si>
  <si>
    <t>=</t>
  </si>
  <si>
    <t>+</t>
  </si>
  <si>
    <t>Créances commerciales 1.2.1.1.1</t>
  </si>
  <si>
    <t>France/Toutes monnaies</t>
  </si>
  <si>
    <t>S07_0210</t>
  </si>
  <si>
    <t>Crédits à l'exportation 1.1.2</t>
  </si>
  <si>
    <t>Crédits à l'exportation 1.2.1.1.2</t>
  </si>
  <si>
    <t>S07_0220</t>
  </si>
  <si>
    <t>Intérêts sur crédits de trésorerie  1.1.3 + 1.1.4</t>
  </si>
  <si>
    <t>Intérêts sur crédits de trésorerie  1.2.1.1.3</t>
  </si>
  <si>
    <t>S07_1630</t>
  </si>
  <si>
    <t>S07_0230</t>
  </si>
  <si>
    <t>S07_1640</t>
  </si>
  <si>
    <t>Crédits à l'équipement 1.1.5</t>
  </si>
  <si>
    <t>Crédits à l'équipement 1.2.1.1.4</t>
  </si>
  <si>
    <t>S07_0240</t>
  </si>
  <si>
    <t>Crédits à l'habitat 1.1.6</t>
  </si>
  <si>
    <t>Crédits à l'habitat 1.2.1.1.5</t>
  </si>
  <si>
    <t>S07_0250</t>
  </si>
  <si>
    <t>Autres crédits à la clientèle 1.1.7</t>
  </si>
  <si>
    <t>Autres crédits à la clientèle 1.2.1.1.6</t>
  </si>
  <si>
    <t>S07_0260</t>
  </si>
  <si>
    <t>Affacturage 1.1.8</t>
  </si>
  <si>
    <t>Affacturage 1.2.1.2</t>
  </si>
  <si>
    <t>S07_0270</t>
  </si>
  <si>
    <t>Prêts à la clientèle financière 1.1.9</t>
  </si>
  <si>
    <t>Prêts à la clientèle financière 1.2.1.3</t>
  </si>
  <si>
    <t>S07_0280</t>
  </si>
  <si>
    <t>Valeurs reçues en pension 1.1.10</t>
  </si>
  <si>
    <t>Valeurs reçues en pension 1.2.1.4</t>
  </si>
  <si>
    <t>S07_0290</t>
  </si>
  <si>
    <t>Comptes ordinaires débiteurs 1.1.11</t>
  </si>
  <si>
    <t>Comptes ordinaires débiteurs 1.2.1.5</t>
  </si>
  <si>
    <t>S07_0300</t>
  </si>
  <si>
    <t>Autres intérêts 1.1.12</t>
  </si>
  <si>
    <t>Autres intérêts 1.2.1.6</t>
  </si>
  <si>
    <t>S07_0310</t>
  </si>
  <si>
    <t>Intérêts sur prêts subordonnés  1.3 + 1.4</t>
  </si>
  <si>
    <t>Intérêts sur prêts subordonnés  1.5.1 + 1.5.2</t>
  </si>
  <si>
    <t>S07_0730</t>
  </si>
  <si>
    <t>S07_0740</t>
  </si>
  <si>
    <t>Intérêts sur titres reçus en pension livrée 1.5</t>
  </si>
  <si>
    <t>Intérêts sur titres reçus en pension livrée 1.3.1</t>
  </si>
  <si>
    <t>S07_0380</t>
  </si>
  <si>
    <t xml:space="preserve">CPTE_RESU de DECEMBRE </t>
  </si>
  <si>
    <t>trimestre 1 + 2 + 3 + 4</t>
  </si>
  <si>
    <t>situ annuelle</t>
  </si>
  <si>
    <t>S07_1640 +</t>
  </si>
  <si>
    <t>S07_0730 +</t>
  </si>
  <si>
    <r>
      <t xml:space="preserve">trimestre 1 + 2 </t>
    </r>
    <r>
      <rPr>
        <strike/>
        <sz val="10"/>
        <rFont val="Arial"/>
        <family val="2"/>
      </rPr>
      <t>ou 3 + 4</t>
    </r>
  </si>
  <si>
    <t>Emprunts auprès de la clientèle financière 2.1.1</t>
  </si>
  <si>
    <t>Emprunts auprès de la clientèle financière 1.2.1.1</t>
  </si>
  <si>
    <t>S06_0180</t>
  </si>
  <si>
    <t>Valeurs données en pension 2.1.2</t>
  </si>
  <si>
    <t>Valeurs données en pension 1.2.1.2</t>
  </si>
  <si>
    <t>S06_0190</t>
  </si>
  <si>
    <t>Comptes ordinaires créditeurs 2.1.3</t>
  </si>
  <si>
    <t>Comptes ordinaires créditeurs 1.2.1.3</t>
  </si>
  <si>
    <t>S06_0200</t>
  </si>
  <si>
    <t>Comptes d'affacturage 2.1.4</t>
  </si>
  <si>
    <t>Comptes d'affacturage 1.2.1.4</t>
  </si>
  <si>
    <t>S06_0210</t>
  </si>
  <si>
    <t>Livrets ordinaires 2.1.5</t>
  </si>
  <si>
    <t>Livrets ordinaires 1.2.1.5.1</t>
  </si>
  <si>
    <t>S06_0240</t>
  </si>
  <si>
    <t>Livrets et dépôts spécifiques 2.1.6 + 2.1.7 + 2.1.8</t>
  </si>
  <si>
    <t>Livrets et dépôts spécifiques 1.2.1.5.2</t>
  </si>
  <si>
    <t>S06_1430 +</t>
  </si>
  <si>
    <t>S06_0250</t>
  </si>
  <si>
    <t>S06_1440 +</t>
  </si>
  <si>
    <t>S06_1450</t>
  </si>
  <si>
    <t>Livrets d'épargne populaire 2.1.9</t>
  </si>
  <si>
    <t>Livrets d'épargne populaire 1.2.1.5.3</t>
  </si>
  <si>
    <t>S06_0260</t>
  </si>
  <si>
    <t>LDD 2.1.10</t>
  </si>
  <si>
    <t>LDD 1.2.1.5.4</t>
  </si>
  <si>
    <t>S06_0270</t>
  </si>
  <si>
    <t>Comptes d'épargne-logement 2.1.11</t>
  </si>
  <si>
    <t>Comptes d'épargne-logement 1.2.1.5.5</t>
  </si>
  <si>
    <t>S06_0280</t>
  </si>
  <si>
    <t>Plans d'épargne-logement 2.1.12</t>
  </si>
  <si>
    <t>Plans d'épargne-logement 1.2.1.5.6</t>
  </si>
  <si>
    <t>S06_0290</t>
  </si>
  <si>
    <t>Plans d'épargne populaire  2.1.13</t>
  </si>
  <si>
    <t>Plans d'épargne populaire 1.2.1.5.7</t>
  </si>
  <si>
    <t>S06_0300</t>
  </si>
  <si>
    <t>Autres comptes d'épargne à régime spécial 2 .1.14</t>
  </si>
  <si>
    <t>Autres comptes d'épargne à régime spécial 1.2.1.5.8</t>
  </si>
  <si>
    <t>S06_0310</t>
  </si>
  <si>
    <t>Comptes créditeurs à terme 2.1.15</t>
  </si>
  <si>
    <t>Comptes créditeurs à terme 1.2.1.6</t>
  </si>
  <si>
    <t>S06_0220</t>
  </si>
  <si>
    <t>Bons de caisse et bons d'épargne 2.1.16</t>
  </si>
  <si>
    <t>Bons de caisse et bons d'épargne 1.2.1.7</t>
  </si>
  <si>
    <t>S06_0320</t>
  </si>
  <si>
    <t>Autres intérêts 2.1.17</t>
  </si>
  <si>
    <t>Autres intérêts 1.2.1.8</t>
  </si>
  <si>
    <t>S06_0330</t>
  </si>
  <si>
    <t>Intérêts sur titres donnés en pension livrée 2.2</t>
  </si>
  <si>
    <t>Intérêts sur titres donnés en pension livrée 1.3.1</t>
  </si>
  <si>
    <t>S06_0390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</si>
</sst>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Vrai&quot;;&quot;Vrai&quot;;&quot;Faux&quot;"/>
    <numFmt numFmtId="165" formatCode="&quot;Actif&quot;;&quot;Actif&quot;;&quot;Inactif&quot;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7.5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0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trike/>
      <sz val="10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horizontal="left" vertical="justify"/>
    </xf>
    <xf numFmtId="0" fontId="1" fillId="0" borderId="12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top" wrapText="1"/>
    </xf>
    <xf numFmtId="49" fontId="7" fillId="33" borderId="22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20" xfId="0" applyFont="1" applyFill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top" wrapText="1"/>
    </xf>
    <xf numFmtId="0" fontId="0" fillId="34" borderId="25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6" xfId="0" applyFill="1" applyBorder="1" applyAlignment="1">
      <alignment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 indent="2"/>
    </xf>
    <xf numFmtId="0" fontId="2" fillId="0" borderId="30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 indent="1"/>
    </xf>
    <xf numFmtId="0" fontId="1" fillId="0" borderId="25" xfId="0" applyFont="1" applyFill="1" applyBorder="1" applyAlignment="1">
      <alignment horizontal="left" vertical="center" wrapText="1" indent="2"/>
    </xf>
    <xf numFmtId="0" fontId="1" fillId="0" borderId="35" xfId="0" applyFont="1" applyFill="1" applyBorder="1" applyAlignment="1">
      <alignment horizontal="left" vertical="center" wrapText="1" indent="1"/>
    </xf>
    <xf numFmtId="0" fontId="1" fillId="0" borderId="25" xfId="0" applyFont="1" applyFill="1" applyBorder="1" applyAlignment="1">
      <alignment horizontal="left" vertical="center" indent="1"/>
    </xf>
    <xf numFmtId="0" fontId="1" fillId="0" borderId="25" xfId="0" applyFont="1" applyFill="1" applyBorder="1" applyAlignment="1">
      <alignment horizontal="left" vertical="center" indent="2"/>
    </xf>
    <xf numFmtId="0" fontId="1" fillId="0" borderId="27" xfId="0" applyFont="1" applyFill="1" applyBorder="1" applyAlignment="1">
      <alignment horizontal="left" vertical="center" wrapText="1" indent="1"/>
    </xf>
    <xf numFmtId="0" fontId="1" fillId="0" borderId="35" xfId="0" applyFont="1" applyFill="1" applyBorder="1" applyAlignment="1">
      <alignment horizontal="left" vertical="center" wrapText="1" indent="2"/>
    </xf>
    <xf numFmtId="0" fontId="1" fillId="0" borderId="25" xfId="0" applyFont="1" applyFill="1" applyBorder="1" applyAlignment="1">
      <alignment horizontal="left" vertical="top" wrapText="1" indent="2"/>
    </xf>
    <xf numFmtId="0" fontId="1" fillId="0" borderId="0" xfId="0" applyFont="1" applyAlignment="1">
      <alignment horizontal="left" indent="1"/>
    </xf>
    <xf numFmtId="0" fontId="1" fillId="0" borderId="25" xfId="0" applyFont="1" applyBorder="1" applyAlignment="1">
      <alignment horizontal="left" vertical="center" indent="1"/>
    </xf>
    <xf numFmtId="0" fontId="2" fillId="0" borderId="25" xfId="0" applyFont="1" applyFill="1" applyBorder="1" applyAlignment="1">
      <alignment horizontal="justify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/>
    </xf>
    <xf numFmtId="0" fontId="3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indent="1"/>
    </xf>
    <xf numFmtId="0" fontId="1" fillId="35" borderId="25" xfId="0" applyFont="1" applyFill="1" applyBorder="1" applyAlignment="1">
      <alignment horizontal="center" vertical="top" wrapText="1"/>
    </xf>
    <xf numFmtId="0" fontId="0" fillId="35" borderId="43" xfId="0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38" xfId="0" applyFill="1" applyBorder="1" applyAlignment="1">
      <alignment horizontal="center" vertical="top" wrapText="1"/>
    </xf>
    <xf numFmtId="0" fontId="1" fillId="35" borderId="26" xfId="0" applyFont="1" applyFill="1" applyBorder="1" applyAlignment="1">
      <alignment horizontal="center" vertical="top" wrapText="1"/>
    </xf>
    <xf numFmtId="0" fontId="9" fillId="35" borderId="26" xfId="0" applyFont="1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6" xfId="0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 horizontal="left"/>
    </xf>
    <xf numFmtId="0" fontId="0" fillId="37" borderId="0" xfId="0" applyFill="1" applyAlignment="1">
      <alignment/>
    </xf>
    <xf numFmtId="0" fontId="9" fillId="38" borderId="12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4" fillId="33" borderId="47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0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wrapText="1"/>
    </xf>
    <xf numFmtId="0" fontId="0" fillId="0" borderId="4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8" fillId="0" borderId="5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8" fillId="20" borderId="57" xfId="50" applyFont="1" applyFill="1" applyBorder="1" applyAlignment="1">
      <alignment horizontal="center"/>
      <protection/>
    </xf>
    <xf numFmtId="0" fontId="8" fillId="20" borderId="58" xfId="50" applyFont="1" applyFill="1" applyBorder="1" applyAlignment="1">
      <alignment horizontal="center"/>
      <protection/>
    </xf>
    <xf numFmtId="0" fontId="0" fillId="20" borderId="58" xfId="50" applyFill="1" applyBorder="1" applyAlignment="1">
      <alignment horizontal="center"/>
      <protection/>
    </xf>
    <xf numFmtId="0" fontId="8" fillId="20" borderId="59" xfId="50" applyFont="1" applyFill="1" applyBorder="1" applyAlignment="1">
      <alignment horizontal="center"/>
      <protection/>
    </xf>
    <xf numFmtId="0" fontId="0" fillId="0" borderId="0" xfId="50">
      <alignment/>
      <protection/>
    </xf>
    <xf numFmtId="0" fontId="8" fillId="20" borderId="60" xfId="50" applyFont="1" applyFill="1" applyBorder="1">
      <alignment/>
      <protection/>
    </xf>
    <xf numFmtId="0" fontId="0" fillId="20" borderId="61" xfId="50" applyFill="1" applyBorder="1">
      <alignment/>
      <protection/>
    </xf>
    <xf numFmtId="0" fontId="0" fillId="20" borderId="61" xfId="50" applyFill="1" applyBorder="1" applyAlignment="1">
      <alignment horizontal="center"/>
      <protection/>
    </xf>
    <xf numFmtId="0" fontId="0" fillId="20" borderId="62" xfId="50" applyFill="1" applyBorder="1" applyAlignment="1">
      <alignment horizontal="center"/>
      <protection/>
    </xf>
    <xf numFmtId="0" fontId="8" fillId="20" borderId="61" xfId="50" applyFont="1" applyFill="1" applyBorder="1">
      <alignment/>
      <protection/>
    </xf>
    <xf numFmtId="0" fontId="0" fillId="20" borderId="62" xfId="50" applyFill="1" applyBorder="1">
      <alignment/>
      <protection/>
    </xf>
    <xf numFmtId="0" fontId="0" fillId="20" borderId="39" xfId="50" applyFont="1" applyFill="1" applyBorder="1" applyAlignment="1">
      <alignment horizontal="center"/>
      <protection/>
    </xf>
    <xf numFmtId="0" fontId="0" fillId="20" borderId="0" xfId="50" applyFill="1" applyBorder="1">
      <alignment/>
      <protection/>
    </xf>
    <xf numFmtId="0" fontId="0" fillId="20" borderId="0" xfId="50" applyFill="1" applyBorder="1" applyAlignment="1">
      <alignment horizontal="center"/>
      <protection/>
    </xf>
    <xf numFmtId="0" fontId="0" fillId="20" borderId="63" xfId="50" applyFill="1" applyBorder="1" applyAlignment="1">
      <alignment horizontal="center"/>
      <protection/>
    </xf>
    <xf numFmtId="0" fontId="0" fillId="20" borderId="0" xfId="50" applyFont="1" applyFill="1" applyBorder="1" applyAlignment="1">
      <alignment horizontal="center"/>
      <protection/>
    </xf>
    <xf numFmtId="0" fontId="0" fillId="20" borderId="63" xfId="50" applyFill="1" applyBorder="1">
      <alignment/>
      <protection/>
    </xf>
    <xf numFmtId="0" fontId="0" fillId="20" borderId="33" xfId="50" applyFill="1" applyBorder="1" applyAlignment="1">
      <alignment horizontal="center"/>
      <protection/>
    </xf>
    <xf numFmtId="0" fontId="0" fillId="20" borderId="64" xfId="50" applyFill="1" applyBorder="1">
      <alignment/>
      <protection/>
    </xf>
    <xf numFmtId="0" fontId="0" fillId="20" borderId="64" xfId="50" applyFill="1" applyBorder="1" applyAlignment="1">
      <alignment horizontal="center"/>
      <protection/>
    </xf>
    <xf numFmtId="0" fontId="0" fillId="20" borderId="65" xfId="50" applyFill="1" applyBorder="1" applyAlignment="1">
      <alignment horizontal="center"/>
      <protection/>
    </xf>
    <xf numFmtId="0" fontId="0" fillId="20" borderId="65" xfId="50" applyFill="1" applyBorder="1">
      <alignment/>
      <protection/>
    </xf>
    <xf numFmtId="0" fontId="0" fillId="0" borderId="60" xfId="50" applyBorder="1">
      <alignment/>
      <protection/>
    </xf>
    <xf numFmtId="0" fontId="0" fillId="0" borderId="61" xfId="50" applyBorder="1">
      <alignment/>
      <protection/>
    </xf>
    <xf numFmtId="0" fontId="0" fillId="0" borderId="61" xfId="50" applyBorder="1" applyAlignment="1">
      <alignment horizontal="center"/>
      <protection/>
    </xf>
    <xf numFmtId="0" fontId="0" fillId="0" borderId="62" xfId="50" applyBorder="1">
      <alignment/>
      <protection/>
    </xf>
    <xf numFmtId="0" fontId="0" fillId="39" borderId="39" xfId="50" applyFill="1" applyBorder="1">
      <alignment/>
      <protection/>
    </xf>
    <xf numFmtId="0" fontId="0" fillId="39" borderId="0" xfId="50" applyFill="1" applyBorder="1">
      <alignment/>
      <protection/>
    </xf>
    <xf numFmtId="0" fontId="0" fillId="39" borderId="0" xfId="50" applyFill="1" applyBorder="1" applyAlignment="1">
      <alignment horizontal="center"/>
      <protection/>
    </xf>
    <xf numFmtId="0" fontId="0" fillId="39" borderId="63" xfId="50" applyFill="1" applyBorder="1">
      <alignment/>
      <protection/>
    </xf>
    <xf numFmtId="0" fontId="0" fillId="0" borderId="66" xfId="50" applyFont="1" applyFill="1" applyBorder="1" applyAlignment="1">
      <alignment horizontal="center" vertical="center"/>
      <protection/>
    </xf>
    <xf numFmtId="0" fontId="0" fillId="0" borderId="67" xfId="50" applyFont="1" applyBorder="1" applyAlignment="1">
      <alignment horizontal="center" vertical="center"/>
      <protection/>
    </xf>
    <xf numFmtId="0" fontId="0" fillId="0" borderId="67" xfId="50" applyBorder="1" applyAlignment="1">
      <alignment horizontal="center" vertical="center"/>
      <protection/>
    </xf>
    <xf numFmtId="0" fontId="0" fillId="0" borderId="67" xfId="50" applyFont="1" applyFill="1" applyBorder="1" applyAlignment="1">
      <alignment horizontal="center" vertical="center"/>
      <protection/>
    </xf>
    <xf numFmtId="0" fontId="0" fillId="39" borderId="33" xfId="50" applyFill="1" applyBorder="1">
      <alignment/>
      <protection/>
    </xf>
    <xf numFmtId="0" fontId="0" fillId="39" borderId="64" xfId="50" applyFill="1" applyBorder="1" applyAlignment="1">
      <alignment horizontal="center"/>
      <protection/>
    </xf>
    <xf numFmtId="0" fontId="0" fillId="39" borderId="64" xfId="50" applyFill="1" applyBorder="1">
      <alignment/>
      <protection/>
    </xf>
    <xf numFmtId="0" fontId="0" fillId="0" borderId="68" xfId="50" applyBorder="1" applyAlignment="1">
      <alignment horizontal="center" vertical="center"/>
      <protection/>
    </xf>
    <xf numFmtId="0" fontId="0" fillId="20" borderId="60" xfId="50" applyFill="1" applyBorder="1">
      <alignment/>
      <protection/>
    </xf>
    <xf numFmtId="0" fontId="0" fillId="0" borderId="22" xfId="50" applyBorder="1">
      <alignment/>
      <protection/>
    </xf>
    <xf numFmtId="0" fontId="0" fillId="20" borderId="39" xfId="50" applyFill="1" applyBorder="1" applyAlignment="1">
      <alignment horizontal="center"/>
      <protection/>
    </xf>
    <xf numFmtId="0" fontId="0" fillId="20" borderId="39" xfId="50" applyFill="1" applyBorder="1">
      <alignment/>
      <protection/>
    </xf>
    <xf numFmtId="0" fontId="0" fillId="0" borderId="66" xfId="50" applyFont="1" applyFill="1" applyBorder="1" applyAlignment="1">
      <alignment horizontal="center" vertical="center"/>
      <protection/>
    </xf>
    <xf numFmtId="0" fontId="0" fillId="0" borderId="67" xfId="50" applyFont="1" applyBorder="1" applyAlignment="1">
      <alignment horizontal="center" vertical="center"/>
      <protection/>
    </xf>
    <xf numFmtId="0" fontId="0" fillId="0" borderId="67" xfId="50" applyFont="1" applyFill="1" applyBorder="1" applyAlignment="1">
      <alignment horizontal="center" vertical="center"/>
      <protection/>
    </xf>
    <xf numFmtId="0" fontId="0" fillId="0" borderId="21" xfId="50" applyBorder="1">
      <alignment/>
      <protection/>
    </xf>
    <xf numFmtId="0" fontId="0" fillId="0" borderId="68" xfId="50" applyFont="1" applyBorder="1" applyAlignment="1">
      <alignment horizontal="center" vertical="center"/>
      <protection/>
    </xf>
    <xf numFmtId="0" fontId="0" fillId="0" borderId="69" xfId="50" applyBorder="1" applyAlignment="1">
      <alignment horizontal="center" vertical="center"/>
      <protection/>
    </xf>
    <xf numFmtId="0" fontId="0" fillId="0" borderId="70" xfId="50" applyBorder="1" applyAlignment="1">
      <alignment horizontal="center" vertical="center"/>
      <protection/>
    </xf>
    <xf numFmtId="0" fontId="0" fillId="0" borderId="39" xfId="50" applyBorder="1" applyAlignment="1">
      <alignment horizontal="center"/>
      <protection/>
    </xf>
    <xf numFmtId="0" fontId="0" fillId="0" borderId="0" xfId="50" applyBorder="1">
      <alignment/>
      <protection/>
    </xf>
    <xf numFmtId="0" fontId="0" fillId="0" borderId="0" xfId="50" applyBorder="1" applyAlignment="1">
      <alignment horizontal="center"/>
      <protection/>
    </xf>
    <xf numFmtId="0" fontId="0" fillId="0" borderId="63" xfId="50" applyBorder="1">
      <alignment/>
      <protection/>
    </xf>
    <xf numFmtId="0" fontId="0" fillId="39" borderId="65" xfId="50" applyFill="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3028950</xdr:colOff>
      <xdr:row>3</xdr:row>
      <xdr:rowOff>76200</xdr:rowOff>
    </xdr:from>
    <xdr:to>
      <xdr:col>1</xdr:col>
      <xdr:colOff>3524250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457575" y="647700"/>
          <a:ext cx="4953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3</xdr:col>
      <xdr:colOff>342900</xdr:colOff>
      <xdr:row>3</xdr:row>
      <xdr:rowOff>76200</xdr:rowOff>
    </xdr:from>
    <xdr:to>
      <xdr:col>4</xdr:col>
      <xdr:colOff>161925</xdr:colOff>
      <xdr:row>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647700"/>
          <a:ext cx="52387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3543300</xdr:colOff>
      <xdr:row>3</xdr:row>
      <xdr:rowOff>76200</xdr:rowOff>
    </xdr:from>
    <xdr:to>
      <xdr:col>2</xdr:col>
      <xdr:colOff>285750</xdr:colOff>
      <xdr:row>4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71925" y="647700"/>
          <a:ext cx="504825" cy="1809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4</xdr:col>
      <xdr:colOff>209550</xdr:colOff>
      <xdr:row>3</xdr:row>
      <xdr:rowOff>76200</xdr:rowOff>
    </xdr:from>
    <xdr:to>
      <xdr:col>5</xdr:col>
      <xdr:colOff>381000</xdr:colOff>
      <xdr:row>4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695950" y="647700"/>
          <a:ext cx="809625" cy="171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4</xdr:col>
      <xdr:colOff>219075</xdr:colOff>
      <xdr:row>4</xdr:row>
      <xdr:rowOff>123825</xdr:rowOff>
    </xdr:from>
    <xdr:to>
      <xdr:col>5</xdr:col>
      <xdr:colOff>352425</xdr:colOff>
      <xdr:row>5</xdr:row>
      <xdr:rowOff>123825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705475" y="857250"/>
          <a:ext cx="771525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  <xdr:twoCellAnchor>
    <xdr:from>
      <xdr:col>6</xdr:col>
      <xdr:colOff>57150</xdr:colOff>
      <xdr:row>3</xdr:row>
      <xdr:rowOff>66675</xdr:rowOff>
    </xdr:from>
    <xdr:to>
      <xdr:col>7</xdr:col>
      <xdr:colOff>257175</xdr:colOff>
      <xdr:row>4</xdr:row>
      <xdr:rowOff>85725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6781800" y="638175"/>
          <a:ext cx="7810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Valorisation</a:t>
          </a:r>
        </a:p>
      </xdr:txBody>
    </xdr:sp>
    <xdr:clientData/>
  </xdr:twoCellAnchor>
  <xdr:twoCellAnchor>
    <xdr:from>
      <xdr:col>7</xdr:col>
      <xdr:colOff>285750</xdr:colOff>
      <xdr:row>3</xdr:row>
      <xdr:rowOff>76200</xdr:rowOff>
    </xdr:from>
    <xdr:to>
      <xdr:col>9</xdr:col>
      <xdr:colOff>571500</xdr:colOff>
      <xdr:row>4</xdr:row>
      <xdr:rowOff>76200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7591425" y="647700"/>
          <a:ext cx="1504950" cy="161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trimestriel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0</xdr:rowOff>
    </xdr:from>
    <xdr:to>
      <xdr:col>1</xdr:col>
      <xdr:colOff>762000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193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4</xdr:col>
      <xdr:colOff>295275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43700" y="0"/>
          <a:ext cx="108585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666750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29125" y="0"/>
          <a:ext cx="130492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zones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29550" y="0"/>
          <a:ext cx="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monnaies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42900" y="0"/>
          <a:ext cx="6667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Périmètre</a:t>
          </a:r>
        </a:p>
      </xdr:txBody>
    </xdr:sp>
    <xdr:clientData/>
  </xdr:twoCellAnchor>
  <xdr:twoCellAnchor>
    <xdr:from>
      <xdr:col>1</xdr:col>
      <xdr:colOff>266700</xdr:colOff>
      <xdr:row>0</xdr:row>
      <xdr:rowOff>0</xdr:rowOff>
    </xdr:from>
    <xdr:to>
      <xdr:col>2</xdr:col>
      <xdr:colOff>371475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9600" y="0"/>
          <a:ext cx="344805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Consolidé IFRS</a:t>
          </a:r>
        </a:p>
      </xdr:txBody>
    </xdr:sp>
    <xdr:clientData/>
  </xdr:twoCellAnchor>
  <xdr:twoCellAnchor>
    <xdr:from>
      <xdr:col>1</xdr:col>
      <xdr:colOff>95250</xdr:colOff>
      <xdr:row>3</xdr:row>
      <xdr:rowOff>95250</xdr:rowOff>
    </xdr:from>
    <xdr:to>
      <xdr:col>1</xdr:col>
      <xdr:colOff>590550</xdr:colOff>
      <xdr:row>4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438150" y="704850"/>
          <a:ext cx="49530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1</xdr:col>
      <xdr:colOff>2028825</xdr:colOff>
      <xdr:row>3</xdr:row>
      <xdr:rowOff>104775</xdr:rowOff>
    </xdr:from>
    <xdr:to>
      <xdr:col>1</xdr:col>
      <xdr:colOff>2686050</xdr:colOff>
      <xdr:row>4</xdr:row>
      <xdr:rowOff>104775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371725" y="714375"/>
          <a:ext cx="6572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771525</xdr:colOff>
      <xdr:row>3</xdr:row>
      <xdr:rowOff>104775</xdr:rowOff>
    </xdr:from>
    <xdr:to>
      <xdr:col>1</xdr:col>
      <xdr:colOff>1343025</xdr:colOff>
      <xdr:row>4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714375"/>
          <a:ext cx="571500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2</xdr:col>
      <xdr:colOff>752475</xdr:colOff>
      <xdr:row>3</xdr:row>
      <xdr:rowOff>104775</xdr:rowOff>
    </xdr:from>
    <xdr:to>
      <xdr:col>3</xdr:col>
      <xdr:colOff>66675</xdr:colOff>
      <xdr:row>4</xdr:row>
      <xdr:rowOff>104775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438650" y="714375"/>
          <a:ext cx="6953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Valorisation</a:t>
          </a:r>
        </a:p>
      </xdr:txBody>
    </xdr:sp>
    <xdr:clientData/>
  </xdr:twoCellAnchor>
  <xdr:twoCellAnchor>
    <xdr:from>
      <xdr:col>3</xdr:col>
      <xdr:colOff>133350</xdr:colOff>
      <xdr:row>3</xdr:row>
      <xdr:rowOff>133350</xdr:rowOff>
    </xdr:from>
    <xdr:to>
      <xdr:col>4</xdr:col>
      <xdr:colOff>733425</xdr:colOff>
      <xdr:row>4</xdr:row>
      <xdr:rowOff>123825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5200650" y="742950"/>
          <a:ext cx="1981200" cy="171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trimestriel</a:t>
          </a:r>
        </a:p>
      </xdr:txBody>
    </xdr:sp>
    <xdr:clientData/>
  </xdr:twoCellAnchor>
  <xdr:twoCellAnchor>
    <xdr:from>
      <xdr:col>1</xdr:col>
      <xdr:colOff>2886075</xdr:colOff>
      <xdr:row>3</xdr:row>
      <xdr:rowOff>104775</xdr:rowOff>
    </xdr:from>
    <xdr:to>
      <xdr:col>2</xdr:col>
      <xdr:colOff>66675</xdr:colOff>
      <xdr:row>4</xdr:row>
      <xdr:rowOff>104775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3228975" y="714375"/>
          <a:ext cx="523875" cy="1809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2914650</xdr:colOff>
      <xdr:row>4</xdr:row>
      <xdr:rowOff>133350</xdr:rowOff>
    </xdr:from>
    <xdr:to>
      <xdr:col>2</xdr:col>
      <xdr:colOff>104775</xdr:colOff>
      <xdr:row>5</xdr:row>
      <xdr:rowOff>152400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3257550" y="923925"/>
          <a:ext cx="5334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0</xdr:rowOff>
    </xdr:from>
    <xdr:to>
      <xdr:col>1</xdr:col>
      <xdr:colOff>762000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48325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38700" y="0"/>
          <a:ext cx="80962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zones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648325" y="0"/>
          <a:ext cx="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monnaies</a:t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52425" y="0"/>
          <a:ext cx="13335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Périmètre</a:t>
          </a:r>
        </a:p>
      </xdr:txBody>
    </xdr:sp>
    <xdr:clientData/>
  </xdr:twoCellAnchor>
  <xdr:twoCellAnchor>
    <xdr:from>
      <xdr:col>1</xdr:col>
      <xdr:colOff>266700</xdr:colOff>
      <xdr:row>0</xdr:row>
      <xdr:rowOff>0</xdr:rowOff>
    </xdr:from>
    <xdr:to>
      <xdr:col>2</xdr:col>
      <xdr:colOff>371475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5800" y="0"/>
          <a:ext cx="378142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Consolidé IFRS</a:t>
          </a:r>
        </a:p>
      </xdr:txBody>
    </xdr:sp>
    <xdr:clientData/>
  </xdr:twoCellAnchor>
  <xdr:twoCellAnchor>
    <xdr:from>
      <xdr:col>0</xdr:col>
      <xdr:colOff>304800</xdr:colOff>
      <xdr:row>3</xdr:row>
      <xdr:rowOff>152400</xdr:rowOff>
    </xdr:from>
    <xdr:to>
      <xdr:col>1</xdr:col>
      <xdr:colOff>409575</xdr:colOff>
      <xdr:row>5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304800" y="762000"/>
          <a:ext cx="5238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1</xdr:col>
      <xdr:colOff>1485900</xdr:colOff>
      <xdr:row>3</xdr:row>
      <xdr:rowOff>133350</xdr:rowOff>
    </xdr:from>
    <xdr:to>
      <xdr:col>1</xdr:col>
      <xdr:colOff>2009775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905000" y="742950"/>
          <a:ext cx="5238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485775</xdr:colOff>
      <xdr:row>3</xdr:row>
      <xdr:rowOff>152400</xdr:rowOff>
    </xdr:from>
    <xdr:to>
      <xdr:col>1</xdr:col>
      <xdr:colOff>971550</xdr:colOff>
      <xdr:row>5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04875" y="762000"/>
          <a:ext cx="485775" cy="2381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1</xdr:col>
      <xdr:colOff>2924175</xdr:colOff>
      <xdr:row>3</xdr:row>
      <xdr:rowOff>133350</xdr:rowOff>
    </xdr:from>
    <xdr:to>
      <xdr:col>2</xdr:col>
      <xdr:colOff>19050</xdr:colOff>
      <xdr:row>4</xdr:row>
      <xdr:rowOff>152400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343275" y="742950"/>
          <a:ext cx="7715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Valorisation</a:t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3</xdr:col>
      <xdr:colOff>0</xdr:colOff>
      <xdr:row>4</xdr:row>
      <xdr:rowOff>123825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648325" y="742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trimestriel</a:t>
          </a:r>
        </a:p>
      </xdr:txBody>
    </xdr:sp>
    <xdr:clientData/>
  </xdr:twoCellAnchor>
  <xdr:twoCellAnchor>
    <xdr:from>
      <xdr:col>1</xdr:col>
      <xdr:colOff>2114550</xdr:colOff>
      <xdr:row>3</xdr:row>
      <xdr:rowOff>133350</xdr:rowOff>
    </xdr:from>
    <xdr:to>
      <xdr:col>1</xdr:col>
      <xdr:colOff>2638425</xdr:colOff>
      <xdr:row>4</xdr:row>
      <xdr:rowOff>133350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533650" y="742950"/>
          <a:ext cx="523875" cy="1809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2105025</xdr:colOff>
      <xdr:row>5</xdr:row>
      <xdr:rowOff>28575</xdr:rowOff>
    </xdr:from>
    <xdr:to>
      <xdr:col>1</xdr:col>
      <xdr:colOff>2638425</xdr:colOff>
      <xdr:row>6</xdr:row>
      <xdr:rowOff>38100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2524125" y="1000125"/>
          <a:ext cx="533400" cy="1905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  <xdr:twoCellAnchor>
    <xdr:from>
      <xdr:col>2</xdr:col>
      <xdr:colOff>95250</xdr:colOff>
      <xdr:row>3</xdr:row>
      <xdr:rowOff>142875</xdr:rowOff>
    </xdr:from>
    <xdr:to>
      <xdr:col>2</xdr:col>
      <xdr:colOff>1485900</xdr:colOff>
      <xdr:row>4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191000" y="752475"/>
          <a:ext cx="1390650" cy="171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trimestriel</a:t>
          </a:r>
        </a:p>
      </xdr:txBody>
    </xdr:sp>
    <xdr:clientData/>
  </xdr:twoCellAnchor>
  <xdr:twoCellAnchor>
    <xdr:from>
      <xdr:col>0</xdr:col>
      <xdr:colOff>247650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5" name="Rectangle 24"/>
        <xdr:cNvSpPr>
          <a:spLocks/>
        </xdr:cNvSpPr>
      </xdr:nvSpPr>
      <xdr:spPr>
        <a:xfrm>
          <a:off x="247650" y="9515475"/>
          <a:ext cx="57150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1</xdr:col>
      <xdr:colOff>1114425</xdr:colOff>
      <xdr:row>55</xdr:row>
      <xdr:rowOff>0</xdr:rowOff>
    </xdr:from>
    <xdr:to>
      <xdr:col>1</xdr:col>
      <xdr:colOff>1771650</xdr:colOff>
      <xdr:row>55</xdr:row>
      <xdr:rowOff>0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1533525" y="9515475"/>
          <a:ext cx="65722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523875</xdr:colOff>
      <xdr:row>55</xdr:row>
      <xdr:rowOff>0</xdr:rowOff>
    </xdr:from>
    <xdr:to>
      <xdr:col>1</xdr:col>
      <xdr:colOff>1095375</xdr:colOff>
      <xdr:row>55</xdr:row>
      <xdr:rowOff>0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942975" y="9515475"/>
          <a:ext cx="57150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1</xdr:col>
      <xdr:colOff>1876425</xdr:colOff>
      <xdr:row>55</xdr:row>
      <xdr:rowOff>0</xdr:rowOff>
    </xdr:from>
    <xdr:to>
      <xdr:col>1</xdr:col>
      <xdr:colOff>2400300</xdr:colOff>
      <xdr:row>55</xdr:row>
      <xdr:rowOff>0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2295525" y="9515475"/>
          <a:ext cx="52387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1838325</xdr:colOff>
      <xdr:row>55</xdr:row>
      <xdr:rowOff>0</xdr:rowOff>
    </xdr:from>
    <xdr:to>
      <xdr:col>1</xdr:col>
      <xdr:colOff>2371725</xdr:colOff>
      <xdr:row>55</xdr:row>
      <xdr:rowOff>0</xdr:rowOff>
    </xdr:to>
    <xdr:sp>
      <xdr:nvSpPr>
        <xdr:cNvPr id="19" name="Text Box 29"/>
        <xdr:cNvSpPr txBox="1">
          <a:spLocks noChangeArrowheads="1"/>
        </xdr:cNvSpPr>
      </xdr:nvSpPr>
      <xdr:spPr>
        <a:xfrm>
          <a:off x="2257425" y="9515475"/>
          <a:ext cx="53340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  <xdr:twoCellAnchor>
    <xdr:from>
      <xdr:col>1</xdr:col>
      <xdr:colOff>3562350</xdr:colOff>
      <xdr:row>55</xdr:row>
      <xdr:rowOff>0</xdr:rowOff>
    </xdr:from>
    <xdr:to>
      <xdr:col>2</xdr:col>
      <xdr:colOff>1276350</xdr:colOff>
      <xdr:row>55</xdr:row>
      <xdr:rowOff>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3981450" y="951547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trimestriel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3028950</xdr:colOff>
      <xdr:row>3</xdr:row>
      <xdr:rowOff>76200</xdr:rowOff>
    </xdr:from>
    <xdr:to>
      <xdr:col>1</xdr:col>
      <xdr:colOff>3524250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457575" y="647700"/>
          <a:ext cx="4953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3</xdr:col>
      <xdr:colOff>342900</xdr:colOff>
      <xdr:row>3</xdr:row>
      <xdr:rowOff>76200</xdr:rowOff>
    </xdr:from>
    <xdr:to>
      <xdr:col>4</xdr:col>
      <xdr:colOff>161925</xdr:colOff>
      <xdr:row>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647700"/>
          <a:ext cx="52387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3543300</xdr:colOff>
      <xdr:row>3</xdr:row>
      <xdr:rowOff>76200</xdr:rowOff>
    </xdr:from>
    <xdr:to>
      <xdr:col>2</xdr:col>
      <xdr:colOff>285750</xdr:colOff>
      <xdr:row>4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71925" y="647700"/>
          <a:ext cx="504825" cy="1809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4</xdr:col>
      <xdr:colOff>209550</xdr:colOff>
      <xdr:row>3</xdr:row>
      <xdr:rowOff>76200</xdr:rowOff>
    </xdr:from>
    <xdr:to>
      <xdr:col>5</xdr:col>
      <xdr:colOff>381000</xdr:colOff>
      <xdr:row>4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695950" y="647700"/>
          <a:ext cx="809625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4</xdr:col>
      <xdr:colOff>219075</xdr:colOff>
      <xdr:row>4</xdr:row>
      <xdr:rowOff>123825</xdr:rowOff>
    </xdr:from>
    <xdr:to>
      <xdr:col>5</xdr:col>
      <xdr:colOff>352425</xdr:colOff>
      <xdr:row>5</xdr:row>
      <xdr:rowOff>123825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705475" y="857250"/>
          <a:ext cx="771525" cy="161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  <xdr:twoCellAnchor>
    <xdr:from>
      <xdr:col>6</xdr:col>
      <xdr:colOff>57150</xdr:colOff>
      <xdr:row>3</xdr:row>
      <xdr:rowOff>66675</xdr:rowOff>
    </xdr:from>
    <xdr:to>
      <xdr:col>7</xdr:col>
      <xdr:colOff>257175</xdr:colOff>
      <xdr:row>4</xdr:row>
      <xdr:rowOff>85725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6781800" y="638175"/>
          <a:ext cx="7810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Valorisation</a:t>
          </a:r>
        </a:p>
      </xdr:txBody>
    </xdr:sp>
    <xdr:clientData/>
  </xdr:twoCellAnchor>
  <xdr:twoCellAnchor>
    <xdr:from>
      <xdr:col>7</xdr:col>
      <xdr:colOff>285750</xdr:colOff>
      <xdr:row>3</xdr:row>
      <xdr:rowOff>76200</xdr:rowOff>
    </xdr:from>
    <xdr:to>
      <xdr:col>9</xdr:col>
      <xdr:colOff>571500</xdr:colOff>
      <xdr:row>4</xdr:row>
      <xdr:rowOff>76200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7591425" y="647700"/>
          <a:ext cx="1504950" cy="161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trimestriel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0</xdr:rowOff>
    </xdr:from>
    <xdr:to>
      <xdr:col>1</xdr:col>
      <xdr:colOff>762000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193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4</xdr:col>
      <xdr:colOff>295275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43700" y="0"/>
          <a:ext cx="108585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666750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29125" y="0"/>
          <a:ext cx="130492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zones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29550" y="0"/>
          <a:ext cx="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monnaies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42900" y="0"/>
          <a:ext cx="6667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Périmètre</a:t>
          </a:r>
        </a:p>
      </xdr:txBody>
    </xdr:sp>
    <xdr:clientData/>
  </xdr:twoCellAnchor>
  <xdr:twoCellAnchor>
    <xdr:from>
      <xdr:col>1</xdr:col>
      <xdr:colOff>266700</xdr:colOff>
      <xdr:row>0</xdr:row>
      <xdr:rowOff>0</xdr:rowOff>
    </xdr:from>
    <xdr:to>
      <xdr:col>2</xdr:col>
      <xdr:colOff>371475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9600" y="0"/>
          <a:ext cx="344805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Consolidé IFRS</a:t>
          </a:r>
        </a:p>
      </xdr:txBody>
    </xdr:sp>
    <xdr:clientData/>
  </xdr:twoCellAnchor>
  <xdr:twoCellAnchor>
    <xdr:from>
      <xdr:col>1</xdr:col>
      <xdr:colOff>95250</xdr:colOff>
      <xdr:row>3</xdr:row>
      <xdr:rowOff>95250</xdr:rowOff>
    </xdr:from>
    <xdr:to>
      <xdr:col>1</xdr:col>
      <xdr:colOff>590550</xdr:colOff>
      <xdr:row>4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438150" y="704850"/>
          <a:ext cx="49530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1</xdr:col>
      <xdr:colOff>2028825</xdr:colOff>
      <xdr:row>3</xdr:row>
      <xdr:rowOff>104775</xdr:rowOff>
    </xdr:from>
    <xdr:to>
      <xdr:col>1</xdr:col>
      <xdr:colOff>2686050</xdr:colOff>
      <xdr:row>4</xdr:row>
      <xdr:rowOff>104775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371725" y="714375"/>
          <a:ext cx="6572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771525</xdr:colOff>
      <xdr:row>3</xdr:row>
      <xdr:rowOff>104775</xdr:rowOff>
    </xdr:from>
    <xdr:to>
      <xdr:col>1</xdr:col>
      <xdr:colOff>1343025</xdr:colOff>
      <xdr:row>4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714375"/>
          <a:ext cx="571500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2</xdr:col>
      <xdr:colOff>752475</xdr:colOff>
      <xdr:row>3</xdr:row>
      <xdr:rowOff>104775</xdr:rowOff>
    </xdr:from>
    <xdr:to>
      <xdr:col>3</xdr:col>
      <xdr:colOff>66675</xdr:colOff>
      <xdr:row>4</xdr:row>
      <xdr:rowOff>104775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438650" y="714375"/>
          <a:ext cx="695325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Valorisation</a:t>
          </a:r>
        </a:p>
      </xdr:txBody>
    </xdr:sp>
    <xdr:clientData/>
  </xdr:twoCellAnchor>
  <xdr:twoCellAnchor>
    <xdr:from>
      <xdr:col>3</xdr:col>
      <xdr:colOff>133350</xdr:colOff>
      <xdr:row>3</xdr:row>
      <xdr:rowOff>133350</xdr:rowOff>
    </xdr:from>
    <xdr:to>
      <xdr:col>4</xdr:col>
      <xdr:colOff>733425</xdr:colOff>
      <xdr:row>4</xdr:row>
      <xdr:rowOff>123825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5200650" y="742950"/>
          <a:ext cx="1981200" cy="171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trimestriel</a:t>
          </a:r>
        </a:p>
      </xdr:txBody>
    </xdr:sp>
    <xdr:clientData/>
  </xdr:twoCellAnchor>
  <xdr:twoCellAnchor>
    <xdr:from>
      <xdr:col>1</xdr:col>
      <xdr:colOff>2886075</xdr:colOff>
      <xdr:row>3</xdr:row>
      <xdr:rowOff>104775</xdr:rowOff>
    </xdr:from>
    <xdr:to>
      <xdr:col>2</xdr:col>
      <xdr:colOff>66675</xdr:colOff>
      <xdr:row>4</xdr:row>
      <xdr:rowOff>104775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3228975" y="714375"/>
          <a:ext cx="523875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2914650</xdr:colOff>
      <xdr:row>4</xdr:row>
      <xdr:rowOff>133350</xdr:rowOff>
    </xdr:from>
    <xdr:to>
      <xdr:col>2</xdr:col>
      <xdr:colOff>104775</xdr:colOff>
      <xdr:row>5</xdr:row>
      <xdr:rowOff>152400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3257550" y="923925"/>
          <a:ext cx="533400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0</xdr:rowOff>
    </xdr:from>
    <xdr:to>
      <xdr:col>1</xdr:col>
      <xdr:colOff>762000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48325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38700" y="0"/>
          <a:ext cx="80962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zones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648325" y="0"/>
          <a:ext cx="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Toutes monnaies</a:t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52425" y="0"/>
          <a:ext cx="13335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Périmètre</a:t>
          </a:r>
        </a:p>
      </xdr:txBody>
    </xdr:sp>
    <xdr:clientData/>
  </xdr:twoCellAnchor>
  <xdr:twoCellAnchor>
    <xdr:from>
      <xdr:col>1</xdr:col>
      <xdr:colOff>266700</xdr:colOff>
      <xdr:row>0</xdr:row>
      <xdr:rowOff>0</xdr:rowOff>
    </xdr:from>
    <xdr:to>
      <xdr:col>2</xdr:col>
      <xdr:colOff>371475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5800" y="0"/>
          <a:ext cx="378142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Consolidé IFRS</a:t>
          </a:r>
        </a:p>
      </xdr:txBody>
    </xdr:sp>
    <xdr:clientData/>
  </xdr:twoCellAnchor>
  <xdr:twoCellAnchor>
    <xdr:from>
      <xdr:col>0</xdr:col>
      <xdr:colOff>304800</xdr:colOff>
      <xdr:row>3</xdr:row>
      <xdr:rowOff>152400</xdr:rowOff>
    </xdr:from>
    <xdr:to>
      <xdr:col>1</xdr:col>
      <xdr:colOff>409575</xdr:colOff>
      <xdr:row>5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304800" y="762000"/>
          <a:ext cx="5238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1</xdr:col>
      <xdr:colOff>1485900</xdr:colOff>
      <xdr:row>3</xdr:row>
      <xdr:rowOff>133350</xdr:rowOff>
    </xdr:from>
    <xdr:to>
      <xdr:col>1</xdr:col>
      <xdr:colOff>2009775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905000" y="742950"/>
          <a:ext cx="5238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485775</xdr:colOff>
      <xdr:row>3</xdr:row>
      <xdr:rowOff>152400</xdr:rowOff>
    </xdr:from>
    <xdr:to>
      <xdr:col>1</xdr:col>
      <xdr:colOff>971550</xdr:colOff>
      <xdr:row>5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04875" y="762000"/>
          <a:ext cx="485775" cy="2381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1</xdr:col>
      <xdr:colOff>2924175</xdr:colOff>
      <xdr:row>3</xdr:row>
      <xdr:rowOff>133350</xdr:rowOff>
    </xdr:from>
    <xdr:to>
      <xdr:col>2</xdr:col>
      <xdr:colOff>19050</xdr:colOff>
      <xdr:row>4</xdr:row>
      <xdr:rowOff>152400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343275" y="742950"/>
          <a:ext cx="7715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Valorisation</a:t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3</xdr:col>
      <xdr:colOff>0</xdr:colOff>
      <xdr:row>4</xdr:row>
      <xdr:rowOff>123825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648325" y="742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trimestriel</a:t>
          </a:r>
        </a:p>
      </xdr:txBody>
    </xdr:sp>
    <xdr:clientData/>
  </xdr:twoCellAnchor>
  <xdr:twoCellAnchor>
    <xdr:from>
      <xdr:col>1</xdr:col>
      <xdr:colOff>2114550</xdr:colOff>
      <xdr:row>3</xdr:row>
      <xdr:rowOff>133350</xdr:rowOff>
    </xdr:from>
    <xdr:to>
      <xdr:col>1</xdr:col>
      <xdr:colOff>2638425</xdr:colOff>
      <xdr:row>4</xdr:row>
      <xdr:rowOff>133350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533650" y="742950"/>
          <a:ext cx="523875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2105025</xdr:colOff>
      <xdr:row>5</xdr:row>
      <xdr:rowOff>28575</xdr:rowOff>
    </xdr:from>
    <xdr:to>
      <xdr:col>1</xdr:col>
      <xdr:colOff>2638425</xdr:colOff>
      <xdr:row>6</xdr:row>
      <xdr:rowOff>38100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2524125" y="1000125"/>
          <a:ext cx="533400" cy="190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  <xdr:twoCellAnchor>
    <xdr:from>
      <xdr:col>2</xdr:col>
      <xdr:colOff>95250</xdr:colOff>
      <xdr:row>3</xdr:row>
      <xdr:rowOff>142875</xdr:rowOff>
    </xdr:from>
    <xdr:to>
      <xdr:col>2</xdr:col>
      <xdr:colOff>1485900</xdr:colOff>
      <xdr:row>4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191000" y="752475"/>
          <a:ext cx="1390650" cy="171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trimestriel</a:t>
          </a:r>
        </a:p>
      </xdr:txBody>
    </xdr:sp>
    <xdr:clientData/>
  </xdr:twoCellAnchor>
  <xdr:twoCellAnchor>
    <xdr:from>
      <xdr:col>0</xdr:col>
      <xdr:colOff>247650</xdr:colOff>
      <xdr:row>55</xdr:row>
      <xdr:rowOff>0</xdr:rowOff>
    </xdr:from>
    <xdr:to>
      <xdr:col>1</xdr:col>
      <xdr:colOff>400050</xdr:colOff>
      <xdr:row>55</xdr:row>
      <xdr:rowOff>0</xdr:rowOff>
    </xdr:to>
    <xdr:sp>
      <xdr:nvSpPr>
        <xdr:cNvPr id="15" name="Rectangle 24"/>
        <xdr:cNvSpPr>
          <a:spLocks/>
        </xdr:cNvSpPr>
      </xdr:nvSpPr>
      <xdr:spPr>
        <a:xfrm>
          <a:off x="247650" y="9515475"/>
          <a:ext cx="57150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1</xdr:col>
      <xdr:colOff>1114425</xdr:colOff>
      <xdr:row>55</xdr:row>
      <xdr:rowOff>0</xdr:rowOff>
    </xdr:from>
    <xdr:to>
      <xdr:col>1</xdr:col>
      <xdr:colOff>1771650</xdr:colOff>
      <xdr:row>55</xdr:row>
      <xdr:rowOff>0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1533525" y="9515475"/>
          <a:ext cx="65722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523875</xdr:colOff>
      <xdr:row>55</xdr:row>
      <xdr:rowOff>0</xdr:rowOff>
    </xdr:from>
    <xdr:to>
      <xdr:col>1</xdr:col>
      <xdr:colOff>1095375</xdr:colOff>
      <xdr:row>55</xdr:row>
      <xdr:rowOff>0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942975" y="9515475"/>
          <a:ext cx="57150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1</xdr:col>
      <xdr:colOff>1876425</xdr:colOff>
      <xdr:row>55</xdr:row>
      <xdr:rowOff>0</xdr:rowOff>
    </xdr:from>
    <xdr:to>
      <xdr:col>1</xdr:col>
      <xdr:colOff>2400300</xdr:colOff>
      <xdr:row>55</xdr:row>
      <xdr:rowOff>0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2295525" y="9515475"/>
          <a:ext cx="52387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1838325</xdr:colOff>
      <xdr:row>55</xdr:row>
      <xdr:rowOff>0</xdr:rowOff>
    </xdr:from>
    <xdr:to>
      <xdr:col>1</xdr:col>
      <xdr:colOff>2371725</xdr:colOff>
      <xdr:row>55</xdr:row>
      <xdr:rowOff>0</xdr:rowOff>
    </xdr:to>
    <xdr:sp>
      <xdr:nvSpPr>
        <xdr:cNvPr id="19" name="Text Box 29"/>
        <xdr:cNvSpPr txBox="1">
          <a:spLocks noChangeArrowheads="1"/>
        </xdr:cNvSpPr>
      </xdr:nvSpPr>
      <xdr:spPr>
        <a:xfrm>
          <a:off x="2257425" y="9515475"/>
          <a:ext cx="53340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  <xdr:twoCellAnchor>
    <xdr:from>
      <xdr:col>1</xdr:col>
      <xdr:colOff>3562350</xdr:colOff>
      <xdr:row>55</xdr:row>
      <xdr:rowOff>0</xdr:rowOff>
    </xdr:from>
    <xdr:to>
      <xdr:col>2</xdr:col>
      <xdr:colOff>1276350</xdr:colOff>
      <xdr:row>55</xdr:row>
      <xdr:rowOff>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3981450" y="951547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trimestriel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1-%20COMMUN_X\CPTE_RESU_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ges"/>
      <sheetName val="Produits"/>
      <sheetName val="CPTE_RESU_X"/>
    </sheetNames>
    <sheetDataSet>
      <sheetData sheetId="0">
        <row r="29">
          <cell r="C29">
            <v>375168.6666666667</v>
          </cell>
        </row>
        <row r="30">
          <cell r="C30">
            <v>258.6666666666667</v>
          </cell>
        </row>
        <row r="31">
          <cell r="C31">
            <v>166088</v>
          </cell>
        </row>
        <row r="34">
          <cell r="C34">
            <v>186870</v>
          </cell>
        </row>
        <row r="35">
          <cell r="C35">
            <v>8441.333333333334</v>
          </cell>
        </row>
        <row r="36">
          <cell r="C36">
            <v>5716.666666666667</v>
          </cell>
        </row>
        <row r="37">
          <cell r="C37">
            <v>102593.33333333333</v>
          </cell>
        </row>
        <row r="38">
          <cell r="C38">
            <v>36281.333333333336</v>
          </cell>
        </row>
        <row r="39">
          <cell r="C39">
            <v>295158.6666666667</v>
          </cell>
        </row>
        <row r="40">
          <cell r="C40">
            <v>16056</v>
          </cell>
        </row>
        <row r="42">
          <cell r="C42">
            <v>400927.3333333333</v>
          </cell>
        </row>
        <row r="43">
          <cell r="C43">
            <v>430</v>
          </cell>
        </row>
        <row r="44">
          <cell r="C44">
            <v>45046.666666666664</v>
          </cell>
        </row>
        <row r="50">
          <cell r="C50">
            <v>5532978.666666667</v>
          </cell>
        </row>
      </sheetData>
      <sheetData sheetId="1">
        <row r="32">
          <cell r="C32">
            <v>218072.66666666666</v>
          </cell>
        </row>
        <row r="33">
          <cell r="C33">
            <v>42092</v>
          </cell>
        </row>
        <row r="34">
          <cell r="C34">
            <v>1201113.3333333333</v>
          </cell>
        </row>
        <row r="35">
          <cell r="C35">
            <v>944885.3333333334</v>
          </cell>
        </row>
        <row r="36">
          <cell r="C36">
            <v>1379878.6666666667</v>
          </cell>
        </row>
        <row r="37">
          <cell r="C37">
            <v>12762</v>
          </cell>
        </row>
        <row r="39">
          <cell r="C39">
            <v>1392576.6666666667</v>
          </cell>
        </row>
        <row r="41">
          <cell r="C41">
            <v>275184</v>
          </cell>
        </row>
        <row r="42">
          <cell r="C42">
            <v>39499.33333333333</v>
          </cell>
        </row>
        <row r="49">
          <cell r="C49">
            <v>5406378.666666667</v>
          </cell>
        </row>
        <row r="83">
          <cell r="C83">
            <v>259438.66666666666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1" width="6.421875" style="1" customWidth="1"/>
    <col min="2" max="2" width="56.421875" style="0" customWidth="1"/>
    <col min="3" max="3" width="8.8515625" style="0" customWidth="1"/>
    <col min="4" max="4" width="10.57421875" style="0" customWidth="1"/>
    <col min="5" max="5" width="9.57421875" style="0" customWidth="1"/>
    <col min="6" max="6" width="9.00390625" style="0" customWidth="1"/>
    <col min="7" max="8" width="8.7109375" style="0" customWidth="1"/>
    <col min="9" max="9" width="9.57421875" style="0" customWidth="1"/>
    <col min="10" max="10" width="8.7109375" style="0" customWidth="1"/>
    <col min="11" max="11" width="10.57421875" style="0" customWidth="1"/>
    <col min="12" max="12" width="9.00390625" style="0" customWidth="1"/>
    <col min="13" max="13" width="9.421875" style="0" customWidth="1"/>
    <col min="14" max="14" width="8.7109375" style="0" customWidth="1"/>
    <col min="15" max="15" width="16.28125" style="0" customWidth="1"/>
  </cols>
  <sheetData>
    <row r="1" spans="1:15" ht="19.5" customHeight="1">
      <c r="A1" s="129" t="s">
        <v>252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7" ht="12.75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60"/>
      <c r="Q2" s="60"/>
    </row>
    <row r="3" spans="1:17" ht="12.7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  <c r="P3" s="60"/>
      <c r="Q3" s="60"/>
    </row>
    <row r="4" spans="1:17" ht="12.75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  <c r="P4" s="60"/>
      <c r="Q4" s="60"/>
    </row>
    <row r="5" spans="1:17" ht="12.75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  <c r="P5" s="60"/>
      <c r="Q5" s="60"/>
    </row>
    <row r="6" spans="1:15" ht="12.7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1:15" ht="13.5" thickBo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ht="13.5" thickBot="1"/>
    <row r="10" spans="1:15" ht="38.25" customHeight="1">
      <c r="A10" s="2"/>
      <c r="B10" s="136" t="s">
        <v>213</v>
      </c>
      <c r="C10" s="135" t="s">
        <v>38</v>
      </c>
      <c r="D10" s="135"/>
      <c r="E10" s="135"/>
      <c r="F10" s="135"/>
      <c r="G10" s="135"/>
      <c r="H10" s="135"/>
      <c r="I10" s="135"/>
      <c r="J10" s="141" t="s">
        <v>253</v>
      </c>
      <c r="K10" s="142"/>
      <c r="L10" s="142"/>
      <c r="M10" s="142"/>
      <c r="N10" s="143"/>
      <c r="O10" s="139" t="s">
        <v>254</v>
      </c>
    </row>
    <row r="11" spans="1:15" ht="81.75" customHeight="1">
      <c r="A11" s="3"/>
      <c r="B11" s="137"/>
      <c r="C11" s="61" t="s">
        <v>1</v>
      </c>
      <c r="D11" s="61" t="s">
        <v>2</v>
      </c>
      <c r="E11" s="61" t="s">
        <v>3</v>
      </c>
      <c r="F11" s="61" t="s">
        <v>21</v>
      </c>
      <c r="G11" s="61" t="s">
        <v>250</v>
      </c>
      <c r="H11" s="61" t="s">
        <v>4</v>
      </c>
      <c r="I11" s="61" t="s">
        <v>5</v>
      </c>
      <c r="J11" s="61" t="s">
        <v>1</v>
      </c>
      <c r="K11" s="61" t="s">
        <v>2</v>
      </c>
      <c r="L11" s="61" t="s">
        <v>3</v>
      </c>
      <c r="M11" s="61" t="s">
        <v>251</v>
      </c>
      <c r="N11" s="61" t="s">
        <v>21</v>
      </c>
      <c r="O11" s="140"/>
    </row>
    <row r="12" spans="1:15" ht="13.5" thickBot="1">
      <c r="A12" s="3"/>
      <c r="B12" s="138"/>
      <c r="C12" s="61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40">
        <v>13</v>
      </c>
    </row>
    <row r="13" spans="1:15" ht="12.75">
      <c r="A13" s="91">
        <v>1</v>
      </c>
      <c r="B13" s="92" t="s">
        <v>0</v>
      </c>
      <c r="C13" s="102">
        <f>$C$14+SUM($C$28:$C$31)</f>
        <v>0</v>
      </c>
      <c r="D13" s="102">
        <f>$D$14+SUM($D$28:$D$31)</f>
        <v>0</v>
      </c>
      <c r="E13" s="102">
        <f>$E$14+SUM($E$28:$E$31)</f>
        <v>0</v>
      </c>
      <c r="F13" s="102">
        <f>$F$14+SUM($F$28:$F$31)</f>
        <v>0</v>
      </c>
      <c r="G13" s="102">
        <f>$G$14+SUM($G$28:$G$31)</f>
        <v>0</v>
      </c>
      <c r="H13" s="102">
        <f>$H$14+SUM($H$28:$H$31)</f>
        <v>0</v>
      </c>
      <c r="I13" s="102">
        <f>$I$14+SUM($I$28:$I$31)</f>
        <v>0</v>
      </c>
      <c r="J13" s="102">
        <f>$J$14+SUM($J$28:$J$31)</f>
        <v>0</v>
      </c>
      <c r="K13" s="102">
        <f>$K$14+SUM($K$28:$K$31)</f>
        <v>0</v>
      </c>
      <c r="L13" s="102">
        <f>$L$14+SUM($L$28:$L$31)</f>
        <v>0</v>
      </c>
      <c r="M13" s="102">
        <f>$M$14+SUM($M$28:$M$31)</f>
        <v>0</v>
      </c>
      <c r="N13" s="102">
        <f>$N$14+SUM($N$28:$N$31)</f>
        <v>0</v>
      </c>
      <c r="O13" s="110">
        <f>$O$14+SUM($O$28:$O$31)</f>
        <v>0</v>
      </c>
    </row>
    <row r="14" spans="1:15" ht="12.75">
      <c r="A14" s="5" t="s">
        <v>39</v>
      </c>
      <c r="B14" s="66" t="s">
        <v>6</v>
      </c>
      <c r="C14" s="103">
        <f>SUM($C$15:$C$27)</f>
        <v>0</v>
      </c>
      <c r="D14" s="101">
        <f>SUM($D$15:$D$27)</f>
        <v>0</v>
      </c>
      <c r="E14" s="101">
        <f>$E$15+SUM($E$17:$E$18)+SUM($E$20:$E$21)+SUM($E$23:$E$27)</f>
        <v>0</v>
      </c>
      <c r="F14" s="101">
        <f>SUM($F$15:$F$27)</f>
        <v>0</v>
      </c>
      <c r="G14" s="101">
        <f>SUM($G$15:$G$27)</f>
        <v>0</v>
      </c>
      <c r="H14" s="101">
        <f>SUM($H$15:$H$27)</f>
        <v>0</v>
      </c>
      <c r="I14" s="101">
        <f>SUM($I$15:$I$22)+SUM($I$24:$I$27)</f>
        <v>0</v>
      </c>
      <c r="J14" s="101">
        <f>SUM($J$15:$J$22)+SUM($J$24:$J$27)</f>
        <v>0</v>
      </c>
      <c r="K14" s="101">
        <f>SUM($K$15:$K$22)+SUM($K$24:$K$27)</f>
        <v>0</v>
      </c>
      <c r="L14" s="101">
        <f>$L$15+SUM($L$17:$L$18)+SUM($L$20:$L$21)+SUM($L$24:$L$27)</f>
        <v>0</v>
      </c>
      <c r="M14" s="101">
        <f>SUM($M$15:$M$27)</f>
        <v>0</v>
      </c>
      <c r="N14" s="101">
        <f>SUM($N$15:$N$22)+SUM($N$24:$N$27)</f>
        <v>0</v>
      </c>
      <c r="O14" s="111">
        <f>SUM($O$15:$O$27)</f>
        <v>0</v>
      </c>
    </row>
    <row r="15" spans="1:16" ht="12.75">
      <c r="A15" s="5" t="s">
        <v>224</v>
      </c>
      <c r="B15" s="62" t="s">
        <v>8</v>
      </c>
      <c r="C15" s="41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2"/>
      <c r="P15" s="121" t="str">
        <f>IF(SUM($C$15:$O$15)='[1]Produits'!$C$32,"OK","ERROR")</f>
        <v>ERROR</v>
      </c>
    </row>
    <row r="16" spans="1:16" ht="12.75">
      <c r="A16" s="5" t="s">
        <v>225</v>
      </c>
      <c r="B16" s="62" t="s">
        <v>7</v>
      </c>
      <c r="C16" s="41"/>
      <c r="D16" s="39"/>
      <c r="E16" s="49"/>
      <c r="F16" s="39"/>
      <c r="G16" s="39"/>
      <c r="H16" s="39"/>
      <c r="I16" s="39"/>
      <c r="J16" s="39"/>
      <c r="K16" s="39"/>
      <c r="L16" s="49"/>
      <c r="M16" s="39"/>
      <c r="N16" s="39"/>
      <c r="O16" s="42"/>
      <c r="P16" s="121" t="str">
        <f>IF(SUM($C$16:$D$16)+SUM($F$16:$K$16)+SUM($M$16:$O$16)='[1]Produits'!$C$33,"OK","ERROR")</f>
        <v>ERROR</v>
      </c>
    </row>
    <row r="17" spans="1:16" ht="12.75">
      <c r="A17" s="5" t="s">
        <v>226</v>
      </c>
      <c r="B17" s="62" t="s">
        <v>260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121" t="str">
        <f>IF(SUM($C$17:$O$18)='[1]Produits'!$C$34,"OK","ERROR")</f>
        <v>ERROR</v>
      </c>
    </row>
    <row r="18" spans="1:15" ht="12.75">
      <c r="A18" s="5" t="s">
        <v>227</v>
      </c>
      <c r="B18" s="62" t="s">
        <v>261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6" ht="12.75">
      <c r="A19" s="5" t="s">
        <v>228</v>
      </c>
      <c r="B19" s="62" t="s">
        <v>16</v>
      </c>
      <c r="C19" s="41"/>
      <c r="D19" s="39"/>
      <c r="E19" s="50"/>
      <c r="F19" s="39"/>
      <c r="G19" s="39"/>
      <c r="H19" s="39"/>
      <c r="I19" s="39"/>
      <c r="J19" s="39"/>
      <c r="K19" s="39"/>
      <c r="L19" s="50"/>
      <c r="M19" s="39"/>
      <c r="N19" s="39"/>
      <c r="O19" s="42"/>
      <c r="P19" s="121" t="str">
        <f>IF(SUM($C$19:$D$19)+SUM($F$19:$K$19)+SUM($M$19:$O$19)='[1]Produits'!$C$35,"OK","ERROR")</f>
        <v>ERROR</v>
      </c>
    </row>
    <row r="20" spans="1:16" ht="12.75">
      <c r="A20" s="5" t="s">
        <v>229</v>
      </c>
      <c r="B20" s="62" t="s">
        <v>15</v>
      </c>
      <c r="C20" s="41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2"/>
      <c r="P20" s="121" t="str">
        <f>IF(SUM($C$20:$O$20)='[1]Produits'!$C$36,"OK","ERROR")</f>
        <v>ERROR</v>
      </c>
    </row>
    <row r="21" spans="1:16" ht="12.75">
      <c r="A21" s="5" t="s">
        <v>230</v>
      </c>
      <c r="B21" s="62" t="s">
        <v>14</v>
      </c>
      <c r="C21" s="41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2"/>
      <c r="P21" s="121" t="str">
        <f>IF(SUM($C$21:$O$21)='[1]Produits'!$C$37,"OK","ERROR")</f>
        <v>ERROR</v>
      </c>
    </row>
    <row r="22" spans="1:16" ht="12.75">
      <c r="A22" s="5" t="s">
        <v>231</v>
      </c>
      <c r="B22" s="62" t="s">
        <v>13</v>
      </c>
      <c r="C22" s="41"/>
      <c r="D22" s="39"/>
      <c r="E22" s="50"/>
      <c r="F22" s="39"/>
      <c r="G22" s="39"/>
      <c r="H22" s="39"/>
      <c r="I22" s="39"/>
      <c r="J22" s="39"/>
      <c r="K22" s="39"/>
      <c r="L22" s="50"/>
      <c r="M22" s="39"/>
      <c r="N22" s="39"/>
      <c r="O22" s="42"/>
      <c r="P22" s="121" t="str">
        <f>IF(SUM($C$22:$D$22)+SUM($F$22:$K$22)+SUM($M$22:$O$22)='[1]Produits'!$C$38,"OK","ERROR")</f>
        <v>OK</v>
      </c>
    </row>
    <row r="23" spans="1:16" ht="12.75">
      <c r="A23" s="5" t="s">
        <v>232</v>
      </c>
      <c r="B23" s="62" t="s">
        <v>23</v>
      </c>
      <c r="C23" s="124"/>
      <c r="D23" s="125"/>
      <c r="E23" s="125"/>
      <c r="F23" s="125"/>
      <c r="G23" s="125"/>
      <c r="H23" s="39"/>
      <c r="I23" s="50"/>
      <c r="J23" s="50"/>
      <c r="K23" s="50"/>
      <c r="L23" s="50"/>
      <c r="M23" s="39"/>
      <c r="N23" s="50"/>
      <c r="O23" s="42"/>
      <c r="P23" s="121" t="str">
        <f>IF(SUM($H$23:$H$23)+$M$23+$O$23='[1]Produits'!$C$39,"OK","ERROR")</f>
        <v>ERROR</v>
      </c>
    </row>
    <row r="24" spans="1:16" ht="12.75" customHeight="1">
      <c r="A24" s="5" t="s">
        <v>233</v>
      </c>
      <c r="B24" s="62" t="s">
        <v>12</v>
      </c>
      <c r="C24" s="41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2"/>
      <c r="P24" s="121" t="str">
        <f>IF(SUM($C$24:$O$24)='[1]Produits'!$C$40,"OK","ERROR")</f>
        <v>OK</v>
      </c>
    </row>
    <row r="25" spans="1:16" ht="12.75">
      <c r="A25" s="5" t="s">
        <v>234</v>
      </c>
      <c r="B25" s="62" t="s">
        <v>11</v>
      </c>
      <c r="C25" s="41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2"/>
      <c r="P25" s="121" t="str">
        <f>IF(SUM($C$25:$O$25)='[1]Produits'!$C$41,"OK","ERROR")</f>
        <v>ERROR</v>
      </c>
    </row>
    <row r="26" spans="1:16" ht="12.75">
      <c r="A26" s="5" t="s">
        <v>235</v>
      </c>
      <c r="B26" s="62" t="s">
        <v>9</v>
      </c>
      <c r="C26" s="4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2"/>
      <c r="P26" s="121" t="str">
        <f>IF(SUM($C$26:$O$26)='[1]Produits'!$C$42,"OK","ERROR")</f>
        <v>ERROR</v>
      </c>
    </row>
    <row r="27" spans="1:15" ht="12.75">
      <c r="A27" s="5" t="s">
        <v>236</v>
      </c>
      <c r="B27" s="62" t="s">
        <v>10</v>
      </c>
      <c r="C27" s="4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2"/>
    </row>
    <row r="28" spans="1:15" ht="12.75">
      <c r="A28" s="5" t="s">
        <v>40</v>
      </c>
      <c r="B28" s="63" t="s">
        <v>17</v>
      </c>
      <c r="C28" s="41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2"/>
    </row>
    <row r="29" spans="1:16" ht="12.75">
      <c r="A29" s="5" t="s">
        <v>41</v>
      </c>
      <c r="B29" s="63" t="s">
        <v>18</v>
      </c>
      <c r="C29" s="4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2"/>
      <c r="P29" s="121" t="str">
        <f>IF(SUM($C$29:$O$30)=SUM('[1]Produits'!$C$83:$C$84),"OK","ERROR")</f>
        <v>ERROR</v>
      </c>
    </row>
    <row r="30" spans="1:15" ht="12.75">
      <c r="A30" s="5" t="s">
        <v>42</v>
      </c>
      <c r="B30" s="63" t="s">
        <v>19</v>
      </c>
      <c r="C30" s="41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2"/>
    </row>
    <row r="31" spans="1:16" s="37" customFormat="1" ht="15" customHeight="1">
      <c r="A31" s="36" t="s">
        <v>43</v>
      </c>
      <c r="B31" s="64" t="s">
        <v>20</v>
      </c>
      <c r="C31" s="4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2"/>
      <c r="P31" s="121" t="str">
        <f>IF(SUM($C$31:$O$31)='[1]Produits'!$C$49,"OK","ERROR")</f>
        <v>ERROR</v>
      </c>
    </row>
    <row r="32" spans="1:15" ht="12.75">
      <c r="A32" s="6">
        <v>2</v>
      </c>
      <c r="B32" s="90" t="s">
        <v>22</v>
      </c>
      <c r="C32" s="107">
        <f>$C$33+SUM($C$57:$C$60)</f>
        <v>0</v>
      </c>
      <c r="D32" s="106">
        <f>$D$33+SUM($D$57:$D$60)</f>
        <v>0</v>
      </c>
      <c r="E32" s="106">
        <f>$E$33+SUM($E$57:$E$60)</f>
        <v>0</v>
      </c>
      <c r="F32" s="106">
        <f>$F$33+SUM($F$57:$F$60)</f>
        <v>0</v>
      </c>
      <c r="G32" s="106">
        <f>$G$33+SUM($G$57:$G$60)</f>
        <v>0</v>
      </c>
      <c r="H32" s="106">
        <f>$H$33+SUM($H$57:$H$60)</f>
        <v>0</v>
      </c>
      <c r="I32" s="106">
        <f>$I$33+SUM($I$57:$I$60)</f>
        <v>0</v>
      </c>
      <c r="J32" s="106">
        <f>$J$33+SUM($J$57:$J$60)</f>
        <v>0</v>
      </c>
      <c r="K32" s="106">
        <f>$K$33+SUM($K$57:$K$60)</f>
        <v>0</v>
      </c>
      <c r="L32" s="106">
        <f>$L$33+SUM($L$57:$L$60)</f>
        <v>0</v>
      </c>
      <c r="M32" s="106">
        <f>$M$33+SUM($M$57:$M$60)</f>
        <v>0</v>
      </c>
      <c r="N32" s="106">
        <f>$N$33+SUM($N$57:$N$60)</f>
        <v>0</v>
      </c>
      <c r="O32" s="109">
        <f>$O$33+SUM($O$57:$O$60)</f>
        <v>0</v>
      </c>
    </row>
    <row r="33" spans="1:15" ht="12.75">
      <c r="A33" s="6" t="s">
        <v>44</v>
      </c>
      <c r="B33" s="66" t="s">
        <v>6</v>
      </c>
      <c r="C33" s="107">
        <f>SUM($C$35:$C$40)+$C$48+$C$52+$C$56</f>
        <v>0</v>
      </c>
      <c r="D33" s="106">
        <f>SUM($D$35:$D$48)+$D$52+$D$56</f>
        <v>0</v>
      </c>
      <c r="E33" s="108">
        <f>SUM($E$35:$E$36)+SUM($E$38:$E$48)+$E$52+$E$56</f>
        <v>0</v>
      </c>
      <c r="F33" s="106">
        <f>SUM($F$35:$F$40)+$F$48+$F$52+$F$56</f>
        <v>0</v>
      </c>
      <c r="G33" s="106">
        <f>SUM($G$35:$G$40)+SUM($G$47:$G$48)+$G$52+$G$56</f>
        <v>0</v>
      </c>
      <c r="H33" s="106">
        <f>SUM($H$34:$H$40)+$H$48+$H$52+$H$56</f>
        <v>0</v>
      </c>
      <c r="I33" s="106">
        <f>SUM($I$35:$I$40)+$I$48+$I$52+$I$56</f>
        <v>0</v>
      </c>
      <c r="J33" s="106">
        <f>SUM($J$35:$J$40)+$J$48+$J$52+$J$56</f>
        <v>0</v>
      </c>
      <c r="K33" s="106">
        <f>SUM($K$35:$K$48)+$K$52+$K$56</f>
        <v>0</v>
      </c>
      <c r="L33" s="106">
        <f>SUM($L$35:$L$36)+SUM($L$38:$L$48)+$L$52+$L$56</f>
        <v>0</v>
      </c>
      <c r="M33" s="106">
        <f>SUM($M$34:$M$40)+SUM($M$47:$M$48)+$M$52+$M$56</f>
        <v>0</v>
      </c>
      <c r="N33" s="106">
        <f>SUM($N$35:$N$40)+$N$48+$N$52+$N$56</f>
        <v>0</v>
      </c>
      <c r="O33" s="109">
        <f>SUM($O$34:$O$40)+SUM($O$47:$O$48)+$O$52+$O$56</f>
        <v>0</v>
      </c>
    </row>
    <row r="34" spans="1:16" ht="12.75">
      <c r="A34" s="6" t="s">
        <v>45</v>
      </c>
      <c r="B34" s="62" t="s">
        <v>37</v>
      </c>
      <c r="C34" s="51"/>
      <c r="D34" s="50"/>
      <c r="E34" s="50"/>
      <c r="F34" s="50"/>
      <c r="G34" s="50"/>
      <c r="H34" s="39"/>
      <c r="I34" s="50"/>
      <c r="J34" s="50"/>
      <c r="K34" s="50"/>
      <c r="L34" s="50"/>
      <c r="M34" s="39"/>
      <c r="N34" s="50"/>
      <c r="O34" s="42"/>
      <c r="P34" s="121" t="str">
        <f>IF($H$34+$M$34+$O$34='[1]Charges'!$C$29,"OK","ERROR")</f>
        <v>ERROR</v>
      </c>
    </row>
    <row r="35" spans="1:16" ht="12.75">
      <c r="A35" s="6" t="s">
        <v>132</v>
      </c>
      <c r="B35" s="62" t="s">
        <v>24</v>
      </c>
      <c r="C35" s="4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2"/>
      <c r="P35" s="121" t="str">
        <f>IF(SUM($C$35:$O$35)='[1]Charges'!$C$30,"OK","ERROR")</f>
        <v>ERROR</v>
      </c>
    </row>
    <row r="36" spans="1:16" ht="12.75">
      <c r="A36" s="6" t="s">
        <v>133</v>
      </c>
      <c r="B36" s="62" t="s">
        <v>25</v>
      </c>
      <c r="C36" s="41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2"/>
      <c r="P36" s="121" t="str">
        <f>IF(SUM($C$36:$O$36)='[1]Charges'!$C$31,"OK","ERROR")</f>
        <v>ERROR</v>
      </c>
    </row>
    <row r="37" spans="1:16" ht="12.75">
      <c r="A37" s="6" t="s">
        <v>134</v>
      </c>
      <c r="B37" s="62" t="s">
        <v>26</v>
      </c>
      <c r="C37" s="41"/>
      <c r="D37" s="39"/>
      <c r="E37" s="50"/>
      <c r="F37" s="39"/>
      <c r="G37" s="39"/>
      <c r="H37" s="39"/>
      <c r="I37" s="39"/>
      <c r="J37" s="39"/>
      <c r="K37" s="39"/>
      <c r="L37" s="50"/>
      <c r="M37" s="39"/>
      <c r="N37" s="39"/>
      <c r="O37" s="42"/>
      <c r="P37" s="121" t="str">
        <f>IF(SUM($C$37:$D$37)+SUM($F$37:$K$37)+SUM($M$37:$O$37)='[1]Charges'!$C$32,"OK","ERROR")</f>
        <v>OK</v>
      </c>
    </row>
    <row r="38" spans="1:16" ht="12.75">
      <c r="A38" s="6" t="s">
        <v>139</v>
      </c>
      <c r="B38" s="62" t="s">
        <v>27</v>
      </c>
      <c r="C38" s="41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2"/>
      <c r="P38" s="121" t="str">
        <f>IF(SUM(C38:O38)='[1]Charges'!$C$34,"OK","ERROR")</f>
        <v>ERROR</v>
      </c>
    </row>
    <row r="39" spans="1:16" ht="12.75">
      <c r="A39" s="6" t="s">
        <v>140</v>
      </c>
      <c r="B39" s="62" t="s">
        <v>262</v>
      </c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  <c r="P39" s="121" t="str">
        <f>IF(SUM($C$39:$O$40)+SUM($D$41:$E$41)+SUM($K$41:$L$41)='[1]Charges'!$C$35,"OK","ERROR")</f>
        <v>ERROR</v>
      </c>
    </row>
    <row r="40" spans="1:15" ht="12.75">
      <c r="A40" s="6" t="s">
        <v>141</v>
      </c>
      <c r="B40" s="62" t="s">
        <v>263</v>
      </c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1:15" ht="12.75">
      <c r="A41" s="6" t="s">
        <v>142</v>
      </c>
      <c r="B41" s="62" t="s">
        <v>264</v>
      </c>
      <c r="C41" s="51"/>
      <c r="D41" s="47"/>
      <c r="E41" s="47"/>
      <c r="F41" s="50"/>
      <c r="G41" s="50"/>
      <c r="H41" s="50"/>
      <c r="I41" s="50"/>
      <c r="J41" s="50"/>
      <c r="K41" s="47"/>
      <c r="L41" s="47"/>
      <c r="M41" s="50"/>
      <c r="N41" s="50"/>
      <c r="O41" s="52"/>
    </row>
    <row r="42" spans="1:16" ht="12.75">
      <c r="A42" s="6" t="s">
        <v>143</v>
      </c>
      <c r="B42" s="62" t="s">
        <v>28</v>
      </c>
      <c r="C42" s="51"/>
      <c r="D42" s="39"/>
      <c r="E42" s="39"/>
      <c r="F42" s="50"/>
      <c r="G42" s="50"/>
      <c r="H42" s="50"/>
      <c r="I42" s="50"/>
      <c r="J42" s="50"/>
      <c r="K42" s="39"/>
      <c r="L42" s="39"/>
      <c r="M42" s="50"/>
      <c r="N42" s="50"/>
      <c r="O42" s="52"/>
      <c r="P42" s="121" t="str">
        <f>IF(SUM($D$42:$E$42)+SUM($K$42:$L$42)='[1]Charges'!$C$36,"OK","ERROR")</f>
        <v>ERROR</v>
      </c>
    </row>
    <row r="43" spans="1:16" ht="12.75">
      <c r="A43" s="6" t="s">
        <v>144</v>
      </c>
      <c r="B43" s="62" t="s">
        <v>255</v>
      </c>
      <c r="C43" s="51"/>
      <c r="D43" s="39"/>
      <c r="E43" s="39"/>
      <c r="F43" s="50"/>
      <c r="G43" s="50"/>
      <c r="H43" s="50"/>
      <c r="I43" s="50"/>
      <c r="J43" s="50"/>
      <c r="K43" s="39"/>
      <c r="L43" s="39"/>
      <c r="M43" s="50"/>
      <c r="N43" s="50"/>
      <c r="O43" s="52"/>
      <c r="P43" s="121" t="str">
        <f>IF(SUM($D$43:$E$43)+SUM($K$43:$L$43)='[1]Charges'!$C$37,"OK","ERROR")</f>
        <v>ERROR</v>
      </c>
    </row>
    <row r="44" spans="1:16" ht="12.75">
      <c r="A44" s="6" t="s">
        <v>237</v>
      </c>
      <c r="B44" s="62" t="s">
        <v>29</v>
      </c>
      <c r="C44" s="51"/>
      <c r="D44" s="39"/>
      <c r="E44" s="39"/>
      <c r="F44" s="50"/>
      <c r="G44" s="50"/>
      <c r="H44" s="50"/>
      <c r="I44" s="50"/>
      <c r="J44" s="50"/>
      <c r="K44" s="39"/>
      <c r="L44" s="39"/>
      <c r="M44" s="50"/>
      <c r="N44" s="50"/>
      <c r="O44" s="52"/>
      <c r="P44" s="121" t="str">
        <f>IF(SUM($D$44:$E$44)+SUM($K$44:$L$44)='[1]Charges'!$C$38,"OK","ERROR")</f>
        <v>ERROR</v>
      </c>
    </row>
    <row r="45" spans="1:16" ht="12.75">
      <c r="A45" s="6" t="s">
        <v>238</v>
      </c>
      <c r="B45" s="62" t="s">
        <v>30</v>
      </c>
      <c r="C45" s="51"/>
      <c r="D45" s="39"/>
      <c r="E45" s="39"/>
      <c r="F45" s="50"/>
      <c r="G45" s="50"/>
      <c r="H45" s="50"/>
      <c r="I45" s="50"/>
      <c r="J45" s="50"/>
      <c r="K45" s="39"/>
      <c r="L45" s="39"/>
      <c r="M45" s="50"/>
      <c r="N45" s="50"/>
      <c r="O45" s="52"/>
      <c r="P45" s="121" t="str">
        <f>IF(SUM($D$45:$E$45)+SUM($K$45:$L$45)='[1]Charges'!$C$39,"OK","ERROR")</f>
        <v>ERROR</v>
      </c>
    </row>
    <row r="46" spans="1:16" ht="12.75">
      <c r="A46" s="6" t="s">
        <v>239</v>
      </c>
      <c r="B46" s="62" t="s">
        <v>31</v>
      </c>
      <c r="C46" s="51"/>
      <c r="D46" s="39"/>
      <c r="E46" s="39"/>
      <c r="F46" s="50"/>
      <c r="G46" s="50"/>
      <c r="H46" s="50"/>
      <c r="I46" s="50"/>
      <c r="J46" s="50"/>
      <c r="K46" s="39"/>
      <c r="L46" s="39"/>
      <c r="M46" s="50"/>
      <c r="N46" s="50"/>
      <c r="O46" s="52"/>
      <c r="P46" s="121" t="str">
        <f>IF(SUM($D$46:$E$46)+SUM($K$46:$L$46)='[1]Charges'!$C$40,"OK","ERROR")</f>
        <v>ERROR</v>
      </c>
    </row>
    <row r="47" spans="1:16" ht="12.75">
      <c r="A47" s="6" t="s">
        <v>240</v>
      </c>
      <c r="B47" s="62" t="s">
        <v>33</v>
      </c>
      <c r="C47" s="51"/>
      <c r="D47" s="39"/>
      <c r="E47" s="39"/>
      <c r="F47" s="50"/>
      <c r="G47" s="39"/>
      <c r="H47" s="50"/>
      <c r="I47" s="50"/>
      <c r="J47" s="50"/>
      <c r="K47" s="39"/>
      <c r="L47" s="39"/>
      <c r="M47" s="39"/>
      <c r="N47" s="50"/>
      <c r="O47" s="42"/>
      <c r="P47" s="121" t="str">
        <f>IF(SUM($D$47:$E$47)+$G$47+SUM($K$47:$M$47)+$O$47='[1]Charges'!$C$41,"OK","ERROR")</f>
        <v>OK</v>
      </c>
    </row>
    <row r="48" spans="1:16" ht="12.75">
      <c r="A48" s="6" t="s">
        <v>241</v>
      </c>
      <c r="B48" s="62" t="s">
        <v>32</v>
      </c>
      <c r="C48" s="104">
        <f>SUM($C$49:$C$51)</f>
        <v>0</v>
      </c>
      <c r="D48" s="105">
        <f>SUM($D$49:$D$51)</f>
        <v>0</v>
      </c>
      <c r="E48" s="105">
        <f>SUM($E$49:$E$51)</f>
        <v>0</v>
      </c>
      <c r="F48" s="105">
        <f>SUM($F$49:$F$51)</f>
        <v>0</v>
      </c>
      <c r="G48" s="105">
        <f>SUM($G$49:$G$51)</f>
        <v>0</v>
      </c>
      <c r="H48" s="105">
        <f>SUM($H$49:$H$51)</f>
        <v>0</v>
      </c>
      <c r="I48" s="105">
        <f>SUM($I$49:$I$51)</f>
        <v>0</v>
      </c>
      <c r="J48" s="105">
        <f>SUM($J$49:$J$51)</f>
        <v>0</v>
      </c>
      <c r="K48" s="105">
        <f>SUM($K$49:$K$51)</f>
        <v>0</v>
      </c>
      <c r="L48" s="105">
        <f>SUM($L$49:$L$51)</f>
        <v>0</v>
      </c>
      <c r="M48" s="105">
        <f>SUM($M$49:$M$51)</f>
        <v>0</v>
      </c>
      <c r="N48" s="105">
        <f>SUM($N$49:$N$51)</f>
        <v>0</v>
      </c>
      <c r="O48" s="112">
        <f>SUM($O$49:$O$51)</f>
        <v>0</v>
      </c>
      <c r="P48" s="121" t="str">
        <f>IF(SUM($C$48:$O$48)='[1]Charges'!$C$42,"OK","ERROR")</f>
        <v>ERROR</v>
      </c>
    </row>
    <row r="49" spans="1:16" ht="12.75">
      <c r="A49" s="6" t="s">
        <v>242</v>
      </c>
      <c r="B49" s="65" t="s">
        <v>257</v>
      </c>
      <c r="C49" s="4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2"/>
      <c r="P49" s="60"/>
    </row>
    <row r="50" spans="1:16" ht="12.75">
      <c r="A50" s="6" t="s">
        <v>243</v>
      </c>
      <c r="B50" s="65" t="s">
        <v>258</v>
      </c>
      <c r="C50" s="4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2"/>
      <c r="P50" s="60"/>
    </row>
    <row r="51" spans="1:16" ht="12.75">
      <c r="A51" s="6" t="s">
        <v>244</v>
      </c>
      <c r="B51" s="65" t="s">
        <v>259</v>
      </c>
      <c r="C51" s="4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2"/>
      <c r="P51" s="60"/>
    </row>
    <row r="52" spans="1:16" ht="12.75">
      <c r="A52" s="6" t="s">
        <v>245</v>
      </c>
      <c r="B52" s="62" t="s">
        <v>256</v>
      </c>
      <c r="C52" s="104">
        <f>SUM($C$53:$C$55)</f>
        <v>0</v>
      </c>
      <c r="D52" s="105">
        <f>SUM($D$53:$D$55)</f>
        <v>0</v>
      </c>
      <c r="E52" s="105">
        <f>SUM($E$53:$E$55)</f>
        <v>0</v>
      </c>
      <c r="F52" s="105">
        <f>SUM($F$53:$F$55)</f>
        <v>0</v>
      </c>
      <c r="G52" s="105">
        <f>SUM($G$53:$G$55)</f>
        <v>0</v>
      </c>
      <c r="H52" s="105">
        <f>SUM($H$53:$H$55)</f>
        <v>0</v>
      </c>
      <c r="I52" s="105">
        <f>SUM($I$53:$I$55)</f>
        <v>0</v>
      </c>
      <c r="J52" s="105">
        <f>SUM($J$53:$J$55)</f>
        <v>0</v>
      </c>
      <c r="K52" s="105">
        <f>SUM($K$53:$K$55)</f>
        <v>0</v>
      </c>
      <c r="L52" s="105">
        <f>SUM($L$53:$L$55)</f>
        <v>0</v>
      </c>
      <c r="M52" s="105">
        <f>SUM($M$53:$M$55)</f>
        <v>0</v>
      </c>
      <c r="N52" s="105">
        <f>SUM($N$53:$N$55)</f>
        <v>0</v>
      </c>
      <c r="O52" s="112">
        <f>SUM($O$53:$O$55)</f>
        <v>0</v>
      </c>
      <c r="P52" s="121" t="str">
        <f>IF(SUM($C$52:$O$52)='[1]Charges'!$C$43,"OK","ERROR")</f>
        <v>ERROR</v>
      </c>
    </row>
    <row r="53" spans="1:16" ht="12.75">
      <c r="A53" s="6" t="s">
        <v>246</v>
      </c>
      <c r="B53" s="65" t="s">
        <v>257</v>
      </c>
      <c r="C53" s="4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2"/>
      <c r="P53" s="60"/>
    </row>
    <row r="54" spans="1:16" ht="12.75">
      <c r="A54" s="6" t="s">
        <v>247</v>
      </c>
      <c r="B54" s="65" t="s">
        <v>258</v>
      </c>
      <c r="C54" s="4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2"/>
      <c r="P54" s="60"/>
    </row>
    <row r="55" spans="1:16" ht="12.75">
      <c r="A55" s="6" t="s">
        <v>248</v>
      </c>
      <c r="B55" s="65" t="s">
        <v>259</v>
      </c>
      <c r="C55" s="41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2"/>
      <c r="P55" s="60"/>
    </row>
    <row r="56" spans="1:16" ht="12.75">
      <c r="A56" s="6" t="s">
        <v>249</v>
      </c>
      <c r="B56" s="62" t="s">
        <v>9</v>
      </c>
      <c r="C56" s="41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2"/>
      <c r="P56" s="121" t="str">
        <f>IF(SUM($C$56:$O$56)='[1]Charges'!$C$44,"OK","ERROR")</f>
        <v>ERROR</v>
      </c>
    </row>
    <row r="57" spans="1:16" ht="12.75">
      <c r="A57" s="6" t="s">
        <v>46</v>
      </c>
      <c r="B57" s="66" t="s">
        <v>35</v>
      </c>
      <c r="C57" s="41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2"/>
      <c r="P57" s="121" t="str">
        <f>IF(SUM($C$57:$O$57)='[1]Charges'!$C$50,"OK","ERROR")</f>
        <v>ERROR</v>
      </c>
    </row>
    <row r="58" spans="1:15" ht="12.75">
      <c r="A58" s="6" t="s">
        <v>47</v>
      </c>
      <c r="B58" s="75" t="s">
        <v>265</v>
      </c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</row>
    <row r="59" spans="1:15" ht="12.75" customHeight="1">
      <c r="A59" s="6" t="s">
        <v>48</v>
      </c>
      <c r="B59" s="66" t="s">
        <v>34</v>
      </c>
      <c r="C59" s="41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2"/>
    </row>
    <row r="60" spans="1:15" ht="13.5" customHeight="1" thickBot="1">
      <c r="A60" s="28" t="s">
        <v>49</v>
      </c>
      <c r="B60" s="67" t="s">
        <v>36</v>
      </c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5"/>
    </row>
    <row r="61" spans="3:15" ht="12.75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3:15" ht="12.75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3:15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3:15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3:15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3:15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3:15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101" ht="12.75">
      <c r="B101" s="1"/>
    </row>
    <row r="102" ht="12.75">
      <c r="B102" s="84"/>
    </row>
    <row r="103" ht="12.75">
      <c r="B103" s="84"/>
    </row>
  </sheetData>
  <sheetProtection/>
  <mergeCells count="11">
    <mergeCell ref="A7:O7"/>
    <mergeCell ref="C10:I10"/>
    <mergeCell ref="B10:B12"/>
    <mergeCell ref="O10:O11"/>
    <mergeCell ref="J10:N10"/>
    <mergeCell ref="A5:O5"/>
    <mergeCell ref="A6:O6"/>
    <mergeCell ref="A1:O1"/>
    <mergeCell ref="A2:O2"/>
    <mergeCell ref="A3:O3"/>
    <mergeCell ref="A4:O4"/>
  </mergeCells>
  <printOptions horizontalCentered="1"/>
  <pageMargins left="0" right="0" top="0.2362204724409449" bottom="0.1968503937007874" header="0.1968503937007874" footer="0.1968503937007874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="75" zoomScaleNormal="75" zoomScalePageLayoutView="0" workbookViewId="0" topLeftCell="A1">
      <selection activeCell="E15" sqref="E15"/>
    </sheetView>
  </sheetViews>
  <sheetFormatPr defaultColWidth="11.421875" defaultRowHeight="12.75"/>
  <cols>
    <col min="1" max="1" width="5.140625" style="1" customWidth="1"/>
    <col min="2" max="2" width="50.140625" style="0" customWidth="1"/>
    <col min="3" max="5" width="20.7109375" style="0" customWidth="1"/>
  </cols>
  <sheetData>
    <row r="1" spans="1:5" ht="19.5" customHeight="1">
      <c r="A1" s="129" t="s">
        <v>252</v>
      </c>
      <c r="B1" s="147"/>
      <c r="C1" s="147"/>
      <c r="D1" s="147"/>
      <c r="E1" s="148"/>
    </row>
    <row r="2" spans="1:7" ht="14.25" customHeight="1">
      <c r="A2" s="149"/>
      <c r="B2" s="150"/>
      <c r="C2" s="150"/>
      <c r="D2" s="150"/>
      <c r="E2" s="151"/>
      <c r="F2" s="60"/>
      <c r="G2" s="60"/>
    </row>
    <row r="3" spans="1:7" ht="14.25" customHeight="1">
      <c r="A3" s="14"/>
      <c r="B3" s="152"/>
      <c r="C3" s="152"/>
      <c r="D3" s="152"/>
      <c r="E3" s="153"/>
      <c r="F3" s="60"/>
      <c r="G3" s="60"/>
    </row>
    <row r="4" spans="1:7" ht="14.25" customHeight="1">
      <c r="A4" s="14"/>
      <c r="B4" s="7"/>
      <c r="C4" s="7"/>
      <c r="D4" s="8"/>
      <c r="E4" s="21"/>
      <c r="F4" s="60"/>
      <c r="G4" s="60"/>
    </row>
    <row r="5" spans="1:7" ht="14.25" customHeight="1">
      <c r="A5" s="14"/>
      <c r="B5" s="7"/>
      <c r="C5" s="7"/>
      <c r="D5" s="7"/>
      <c r="E5" s="21"/>
      <c r="F5" s="60"/>
      <c r="G5" s="60"/>
    </row>
    <row r="6" spans="1:5" ht="14.25" customHeight="1">
      <c r="A6" s="14"/>
      <c r="B6" s="7"/>
      <c r="C6" s="7"/>
      <c r="D6" s="7"/>
      <c r="E6" s="21"/>
    </row>
    <row r="7" spans="1:5" ht="14.25" customHeight="1" thickBot="1">
      <c r="A7" s="15"/>
      <c r="B7" s="9"/>
      <c r="C7" s="10"/>
      <c r="D7" s="9"/>
      <c r="E7" s="22"/>
    </row>
    <row r="8" spans="1:5" ht="12.75">
      <c r="A8" s="30"/>
      <c r="B8" s="31"/>
      <c r="C8" s="32"/>
      <c r="D8" s="31"/>
      <c r="E8" s="35"/>
    </row>
    <row r="9" ht="13.5" thickBot="1"/>
    <row r="10" spans="1:5" s="37" customFormat="1" ht="19.5" customHeight="1">
      <c r="A10" s="55"/>
      <c r="B10" s="154" t="s">
        <v>214</v>
      </c>
      <c r="C10" s="144" t="s">
        <v>266</v>
      </c>
      <c r="D10" s="145"/>
      <c r="E10" s="146"/>
    </row>
    <row r="11" spans="1:5" s="37" customFormat="1" ht="19.5" customHeight="1">
      <c r="A11" s="56"/>
      <c r="B11" s="155"/>
      <c r="C11" s="157" t="s">
        <v>38</v>
      </c>
      <c r="D11" s="69" t="s">
        <v>275</v>
      </c>
      <c r="E11" s="70" t="s">
        <v>275</v>
      </c>
    </row>
    <row r="12" spans="1:5" s="37" customFormat="1" ht="17.25" customHeight="1">
      <c r="A12" s="56"/>
      <c r="B12" s="155"/>
      <c r="C12" s="158"/>
      <c r="D12" s="93" t="s">
        <v>276</v>
      </c>
      <c r="E12" s="94" t="s">
        <v>277</v>
      </c>
    </row>
    <row r="13" spans="1:5" s="37" customFormat="1" ht="12.75" customHeight="1">
      <c r="A13" s="57"/>
      <c r="B13" s="156"/>
      <c r="C13" s="12">
        <v>1</v>
      </c>
      <c r="D13" s="12">
        <v>2</v>
      </c>
      <c r="E13" s="13">
        <v>3</v>
      </c>
    </row>
    <row r="14" spans="1:5" s="37" customFormat="1" ht="19.5" customHeight="1">
      <c r="A14" s="19">
        <v>1</v>
      </c>
      <c r="B14" s="88" t="s">
        <v>56</v>
      </c>
      <c r="C14" s="113">
        <f>SUM($C$15:$C$29)</f>
        <v>0</v>
      </c>
      <c r="D14" s="113">
        <f>SUM($D$15:$D$29)</f>
        <v>0</v>
      </c>
      <c r="E14" s="114">
        <f>SUM($E$15:$E$29)</f>
        <v>0</v>
      </c>
    </row>
    <row r="15" spans="1:5" s="37" customFormat="1" ht="19.5" customHeight="1">
      <c r="A15" s="58" t="s">
        <v>39</v>
      </c>
      <c r="B15" s="71" t="s">
        <v>57</v>
      </c>
      <c r="C15" s="39"/>
      <c r="D15" s="39"/>
      <c r="E15" s="42"/>
    </row>
    <row r="16" spans="1:5" s="37" customFormat="1" ht="19.5" customHeight="1">
      <c r="A16" s="58" t="s">
        <v>40</v>
      </c>
      <c r="B16" s="71" t="s">
        <v>58</v>
      </c>
      <c r="C16" s="39"/>
      <c r="D16" s="39"/>
      <c r="E16" s="42"/>
    </row>
    <row r="17" spans="1:5" s="37" customFormat="1" ht="19.5" customHeight="1">
      <c r="A17" s="58" t="s">
        <v>41</v>
      </c>
      <c r="B17" s="71" t="s">
        <v>59</v>
      </c>
      <c r="C17" s="39"/>
      <c r="D17" s="39"/>
      <c r="E17" s="42"/>
    </row>
    <row r="18" spans="1:5" s="37" customFormat="1" ht="19.5" customHeight="1">
      <c r="A18" s="58" t="s">
        <v>42</v>
      </c>
      <c r="B18" s="71" t="s">
        <v>60</v>
      </c>
      <c r="C18" s="39"/>
      <c r="D18" s="39"/>
      <c r="E18" s="42"/>
    </row>
    <row r="19" spans="1:5" s="37" customFormat="1" ht="19.5" customHeight="1">
      <c r="A19" s="58" t="s">
        <v>43</v>
      </c>
      <c r="B19" s="71" t="s">
        <v>61</v>
      </c>
      <c r="C19" s="39"/>
      <c r="D19" s="39"/>
      <c r="E19" s="42"/>
    </row>
    <row r="20" spans="1:5" s="37" customFormat="1" ht="19.5" customHeight="1">
      <c r="A20" s="58" t="s">
        <v>55</v>
      </c>
      <c r="B20" s="71" t="s">
        <v>62</v>
      </c>
      <c r="C20" s="39"/>
      <c r="D20" s="39"/>
      <c r="E20" s="42"/>
    </row>
    <row r="21" spans="1:5" s="37" customFormat="1" ht="19.5" customHeight="1">
      <c r="A21" s="58" t="s">
        <v>72</v>
      </c>
      <c r="B21" s="71" t="s">
        <v>63</v>
      </c>
      <c r="C21" s="39"/>
      <c r="D21" s="39"/>
      <c r="E21" s="42"/>
    </row>
    <row r="22" spans="1:5" s="37" customFormat="1" ht="19.5" customHeight="1">
      <c r="A22" s="58" t="s">
        <v>73</v>
      </c>
      <c r="B22" s="71" t="s">
        <v>64</v>
      </c>
      <c r="C22" s="39"/>
      <c r="D22" s="39"/>
      <c r="E22" s="42"/>
    </row>
    <row r="23" spans="1:5" s="37" customFormat="1" ht="19.5" customHeight="1">
      <c r="A23" s="58" t="s">
        <v>74</v>
      </c>
      <c r="B23" s="71" t="s">
        <v>65</v>
      </c>
      <c r="C23" s="39"/>
      <c r="D23" s="39"/>
      <c r="E23" s="42"/>
    </row>
    <row r="24" spans="1:5" s="37" customFormat="1" ht="19.5" customHeight="1">
      <c r="A24" s="58" t="s">
        <v>75</v>
      </c>
      <c r="B24" s="71" t="s">
        <v>66</v>
      </c>
      <c r="C24" s="39"/>
      <c r="D24" s="39"/>
      <c r="E24" s="42"/>
    </row>
    <row r="25" spans="1:5" s="37" customFormat="1" ht="19.5" customHeight="1">
      <c r="A25" s="58" t="s">
        <v>76</v>
      </c>
      <c r="B25" s="71" t="s">
        <v>67</v>
      </c>
      <c r="C25" s="39"/>
      <c r="D25" s="39"/>
      <c r="E25" s="42"/>
    </row>
    <row r="26" spans="1:5" s="37" customFormat="1" ht="19.5" customHeight="1">
      <c r="A26" s="58" t="s">
        <v>77</v>
      </c>
      <c r="B26" s="71" t="s">
        <v>68</v>
      </c>
      <c r="C26" s="39"/>
      <c r="D26" s="39"/>
      <c r="E26" s="42"/>
    </row>
    <row r="27" spans="1:5" s="37" customFormat="1" ht="19.5" customHeight="1">
      <c r="A27" s="58" t="s">
        <v>78</v>
      </c>
      <c r="B27" s="71" t="s">
        <v>69</v>
      </c>
      <c r="C27" s="39"/>
      <c r="D27" s="39"/>
      <c r="E27" s="42"/>
    </row>
    <row r="28" spans="1:5" s="37" customFormat="1" ht="19.5" customHeight="1">
      <c r="A28" s="58" t="s">
        <v>82</v>
      </c>
      <c r="B28" s="71" t="s">
        <v>70</v>
      </c>
      <c r="C28" s="39"/>
      <c r="D28" s="39"/>
      <c r="E28" s="42"/>
    </row>
    <row r="29" spans="1:5" s="37" customFormat="1" ht="19.5" customHeight="1">
      <c r="A29" s="59" t="s">
        <v>83</v>
      </c>
      <c r="B29" s="72" t="s">
        <v>71</v>
      </c>
      <c r="C29" s="39"/>
      <c r="D29" s="39"/>
      <c r="E29" s="42"/>
    </row>
    <row r="30" spans="1:5" s="37" customFormat="1" ht="19.5" customHeight="1">
      <c r="A30" s="19">
        <v>2</v>
      </c>
      <c r="B30" s="89" t="s">
        <v>84</v>
      </c>
      <c r="C30" s="115">
        <f>SUM($C$31:$C$41)</f>
        <v>0</v>
      </c>
      <c r="D30" s="115">
        <f>SUM($D$31:$D$41)</f>
        <v>0</v>
      </c>
      <c r="E30" s="116">
        <f>SUM($E$31:$E$41)</f>
        <v>0</v>
      </c>
    </row>
    <row r="31" spans="1:5" s="37" customFormat="1" ht="19.5" customHeight="1">
      <c r="A31" s="19" t="s">
        <v>44</v>
      </c>
      <c r="B31" s="73" t="s">
        <v>57</v>
      </c>
      <c r="C31" s="39"/>
      <c r="D31" s="39"/>
      <c r="E31" s="42"/>
    </row>
    <row r="32" spans="1:5" s="37" customFormat="1" ht="19.5" customHeight="1">
      <c r="A32" s="19" t="s">
        <v>46</v>
      </c>
      <c r="B32" s="73" t="s">
        <v>85</v>
      </c>
      <c r="C32" s="39"/>
      <c r="D32" s="39"/>
      <c r="E32" s="42"/>
    </row>
    <row r="33" spans="1:5" s="37" customFormat="1" ht="19.5" customHeight="1">
      <c r="A33" s="19" t="s">
        <v>47</v>
      </c>
      <c r="B33" s="73" t="s">
        <v>86</v>
      </c>
      <c r="C33" s="39"/>
      <c r="D33" s="39"/>
      <c r="E33" s="42"/>
    </row>
    <row r="34" spans="1:5" s="37" customFormat="1" ht="19.5" customHeight="1">
      <c r="A34" s="19" t="s">
        <v>48</v>
      </c>
      <c r="B34" s="73" t="s">
        <v>87</v>
      </c>
      <c r="C34" s="39"/>
      <c r="D34" s="39"/>
      <c r="E34" s="42"/>
    </row>
    <row r="35" spans="1:5" s="37" customFormat="1" ht="19.5" customHeight="1">
      <c r="A35" s="19" t="s">
        <v>49</v>
      </c>
      <c r="B35" s="73" t="s">
        <v>61</v>
      </c>
      <c r="C35" s="39"/>
      <c r="D35" s="39"/>
      <c r="E35" s="42"/>
    </row>
    <row r="36" spans="1:5" s="37" customFormat="1" ht="19.5" customHeight="1">
      <c r="A36" s="19" t="s">
        <v>92</v>
      </c>
      <c r="B36" s="73" t="s">
        <v>62</v>
      </c>
      <c r="C36" s="39"/>
      <c r="D36" s="39"/>
      <c r="E36" s="42"/>
    </row>
    <row r="37" spans="1:5" s="37" customFormat="1" ht="19.5" customHeight="1">
      <c r="A37" s="19" t="s">
        <v>93</v>
      </c>
      <c r="B37" s="73" t="s">
        <v>63</v>
      </c>
      <c r="C37" s="39"/>
      <c r="D37" s="39"/>
      <c r="E37" s="42"/>
    </row>
    <row r="38" spans="1:5" s="37" customFormat="1" ht="19.5" customHeight="1">
      <c r="A38" s="19" t="s">
        <v>94</v>
      </c>
      <c r="B38" s="73" t="s">
        <v>88</v>
      </c>
      <c r="C38" s="39"/>
      <c r="D38" s="39"/>
      <c r="E38" s="42"/>
    </row>
    <row r="39" spans="1:5" s="37" customFormat="1" ht="19.5" customHeight="1">
      <c r="A39" s="19" t="s">
        <v>95</v>
      </c>
      <c r="B39" s="73" t="s">
        <v>89</v>
      </c>
      <c r="C39" s="39"/>
      <c r="D39" s="39"/>
      <c r="E39" s="42"/>
    </row>
    <row r="40" spans="1:5" s="37" customFormat="1" ht="19.5" customHeight="1">
      <c r="A40" s="19" t="s">
        <v>96</v>
      </c>
      <c r="B40" s="73" t="s">
        <v>90</v>
      </c>
      <c r="C40" s="39"/>
      <c r="D40" s="39"/>
      <c r="E40" s="42"/>
    </row>
    <row r="41" spans="1:5" s="37" customFormat="1" ht="19.5" customHeight="1" thickBot="1">
      <c r="A41" s="20" t="s">
        <v>97</v>
      </c>
      <c r="B41" s="74" t="s">
        <v>91</v>
      </c>
      <c r="C41" s="53"/>
      <c r="D41" s="53"/>
      <c r="E41" s="54"/>
    </row>
    <row r="42" spans="3:5" ht="12.75">
      <c r="C42" s="68"/>
      <c r="D42" s="68"/>
      <c r="E42" s="68"/>
    </row>
    <row r="43" spans="3:5" ht="12.75">
      <c r="C43" s="68"/>
      <c r="D43" s="68"/>
      <c r="E43" s="68"/>
    </row>
    <row r="101" ht="12.75">
      <c r="B101" s="1"/>
    </row>
    <row r="102" ht="12.75">
      <c r="B102" s="84"/>
    </row>
    <row r="103" ht="12.75">
      <c r="B103" s="84"/>
    </row>
  </sheetData>
  <sheetProtection/>
  <mergeCells count="6">
    <mergeCell ref="C10:E10"/>
    <mergeCell ref="A1:E1"/>
    <mergeCell ref="A2:E2"/>
    <mergeCell ref="B3:E3"/>
    <mergeCell ref="B10:B13"/>
    <mergeCell ref="C11:C12"/>
  </mergeCells>
  <printOptions horizontalCentered="1"/>
  <pageMargins left="0.35433070866141736" right="0.31496062992125984" top="0.5905511811023623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zoomScale="85" zoomScaleNormal="85" zoomScalePageLayoutView="0" workbookViewId="0" topLeftCell="A1">
      <selection activeCell="E27" sqref="E27"/>
    </sheetView>
  </sheetViews>
  <sheetFormatPr defaultColWidth="11.421875" defaultRowHeight="12.75"/>
  <cols>
    <col min="1" max="1" width="6.28125" style="1" customWidth="1"/>
    <col min="2" max="2" width="55.140625" style="0" customWidth="1"/>
    <col min="3" max="3" width="23.28125" style="0" customWidth="1"/>
    <col min="4" max="4" width="11.421875" style="38" customWidth="1"/>
    <col min="5" max="5" width="38.00390625" style="38" bestFit="1" customWidth="1"/>
    <col min="6" max="6" width="16.57421875" style="0" customWidth="1"/>
  </cols>
  <sheetData>
    <row r="1" spans="1:3" ht="19.5" customHeight="1">
      <c r="A1" s="129" t="s">
        <v>252</v>
      </c>
      <c r="B1" s="147"/>
      <c r="C1" s="148"/>
    </row>
    <row r="2" spans="1:5" ht="14.25" customHeight="1">
      <c r="A2" s="149"/>
      <c r="B2" s="150"/>
      <c r="C2" s="151"/>
      <c r="D2" s="60"/>
      <c r="E2" s="60"/>
    </row>
    <row r="3" spans="1:5" ht="14.25" customHeight="1">
      <c r="A3" s="14"/>
      <c r="B3" s="152"/>
      <c r="C3" s="153"/>
      <c r="D3" s="60"/>
      <c r="E3" s="60"/>
    </row>
    <row r="4" spans="1:5" ht="14.25" customHeight="1">
      <c r="A4" s="14"/>
      <c r="B4" s="7"/>
      <c r="C4" s="24"/>
      <c r="D4" s="60"/>
      <c r="E4" s="60"/>
    </row>
    <row r="5" spans="1:5" ht="14.25" customHeight="1">
      <c r="A5" s="14"/>
      <c r="B5" s="7"/>
      <c r="C5" s="24"/>
      <c r="D5" s="60"/>
      <c r="E5" s="60"/>
    </row>
    <row r="6" spans="1:3" ht="14.25" customHeight="1">
      <c r="A6" s="14"/>
      <c r="B6" s="7"/>
      <c r="C6" s="24"/>
    </row>
    <row r="7" spans="1:3" ht="14.25" customHeight="1" thickBot="1">
      <c r="A7" s="15"/>
      <c r="B7" s="9"/>
      <c r="C7" s="25"/>
    </row>
    <row r="8" spans="1:3" ht="12.75">
      <c r="A8" s="30"/>
      <c r="B8" s="31"/>
      <c r="C8" s="32"/>
    </row>
    <row r="9" ht="13.5" thickBot="1">
      <c r="A9" s="27"/>
    </row>
    <row r="10" spans="1:3" ht="12.75">
      <c r="A10" s="2"/>
      <c r="B10" s="162" t="s">
        <v>278</v>
      </c>
      <c r="C10" s="11" t="s">
        <v>98</v>
      </c>
    </row>
    <row r="11" spans="1:3" ht="26.25" customHeight="1">
      <c r="A11" s="3"/>
      <c r="B11" s="163"/>
      <c r="C11" s="26" t="s">
        <v>215</v>
      </c>
    </row>
    <row r="12" spans="1:3" ht="12.75">
      <c r="A12" s="16"/>
      <c r="B12" s="164"/>
      <c r="C12" s="13">
        <v>1</v>
      </c>
    </row>
    <row r="13" spans="1:4" ht="12" customHeight="1">
      <c r="A13" s="17">
        <v>1</v>
      </c>
      <c r="B13" s="86" t="s">
        <v>99</v>
      </c>
      <c r="C13" s="117">
        <f>$C$14+$C$15+$C$19+$C$22+$C$25+$C$30+$C$31</f>
        <v>0</v>
      </c>
      <c r="D13" s="122" t="str">
        <f>IF($C$13&gt;=0,"OK","ERROR")</f>
        <v>OK</v>
      </c>
    </row>
    <row r="14" spans="1:4" ht="12.75">
      <c r="A14" s="18" t="s">
        <v>39</v>
      </c>
      <c r="B14" s="76" t="s">
        <v>100</v>
      </c>
      <c r="C14" s="42"/>
      <c r="D14" s="122" t="str">
        <f>IF($C$14&gt;=0,"OK","ERROR")</f>
        <v>OK</v>
      </c>
    </row>
    <row r="15" spans="1:4" ht="12.75">
      <c r="A15" s="18" t="s">
        <v>40</v>
      </c>
      <c r="B15" s="76" t="s">
        <v>101</v>
      </c>
      <c r="C15" s="112">
        <f>SUM($C$16:$C$18)</f>
        <v>0</v>
      </c>
      <c r="D15" s="122" t="str">
        <f>IF($C$15&gt;=0,"OK","ERROR")</f>
        <v>OK</v>
      </c>
    </row>
    <row r="16" spans="1:4" ht="12.75">
      <c r="A16" s="18" t="s">
        <v>106</v>
      </c>
      <c r="B16" s="77" t="s">
        <v>121</v>
      </c>
      <c r="C16" s="42"/>
      <c r="D16" s="122" t="str">
        <f>IF($C$16&gt;=0,"OK","ERROR")</f>
        <v>OK</v>
      </c>
    </row>
    <row r="17" spans="1:4" ht="12.75">
      <c r="A17" s="18" t="s">
        <v>107</v>
      </c>
      <c r="B17" s="77" t="s">
        <v>122</v>
      </c>
      <c r="C17" s="42"/>
      <c r="D17" s="122" t="str">
        <f>IF($C$17&gt;=0,"OK","ERROR")</f>
        <v>OK</v>
      </c>
    </row>
    <row r="18" spans="1:4" ht="12.75">
      <c r="A18" s="18" t="s">
        <v>108</v>
      </c>
      <c r="B18" s="77" t="s">
        <v>123</v>
      </c>
      <c r="C18" s="42"/>
      <c r="D18" s="122" t="str">
        <f>IF($C$18&gt;=0,"OK","ERROR")</f>
        <v>OK</v>
      </c>
    </row>
    <row r="19" spans="1:4" ht="12.75">
      <c r="A19" s="18" t="s">
        <v>41</v>
      </c>
      <c r="B19" s="76" t="s">
        <v>102</v>
      </c>
      <c r="C19" s="112">
        <f>SUM($C$20:$C$21)</f>
        <v>0</v>
      </c>
      <c r="D19" s="122" t="str">
        <f>IF($C$19&gt;=0,"OK","ERROR")</f>
        <v>OK</v>
      </c>
    </row>
    <row r="20" spans="1:4" ht="12.75">
      <c r="A20" s="18" t="s">
        <v>109</v>
      </c>
      <c r="B20" s="77" t="s">
        <v>121</v>
      </c>
      <c r="C20" s="42"/>
      <c r="D20" s="122" t="str">
        <f>IF($C$20&gt;=0,"OK","ERROR")</f>
        <v>OK</v>
      </c>
    </row>
    <row r="21" spans="1:4" ht="12.75">
      <c r="A21" s="18" t="s">
        <v>110</v>
      </c>
      <c r="B21" s="77" t="s">
        <v>123</v>
      </c>
      <c r="C21" s="42"/>
      <c r="D21" s="122" t="str">
        <f>IF($C$21&gt;=0,"OK","ERROR")</f>
        <v>OK</v>
      </c>
    </row>
    <row r="22" spans="1:4" ht="12.75">
      <c r="A22" s="18" t="s">
        <v>42</v>
      </c>
      <c r="B22" s="76" t="s">
        <v>103</v>
      </c>
      <c r="C22" s="112">
        <f>SUM($C$23:$C$24)</f>
        <v>0</v>
      </c>
      <c r="D22" s="122" t="str">
        <f>IF($C$22&gt;=0,"OK","ERROR")</f>
        <v>OK</v>
      </c>
    </row>
    <row r="23" spans="1:4" ht="12.75">
      <c r="A23" s="18" t="s">
        <v>111</v>
      </c>
      <c r="B23" s="77" t="s">
        <v>121</v>
      </c>
      <c r="C23" s="42"/>
      <c r="D23" s="122" t="str">
        <f>IF($C$23&gt;=0,"OK","ERROR")</f>
        <v>OK</v>
      </c>
    </row>
    <row r="24" spans="1:4" ht="12.75">
      <c r="A24" s="18" t="s">
        <v>112</v>
      </c>
      <c r="B24" s="77" t="s">
        <v>122</v>
      </c>
      <c r="C24" s="42"/>
      <c r="D24" s="122" t="str">
        <f>IF($C$24&gt;=0,"OK","ERROR")</f>
        <v>OK</v>
      </c>
    </row>
    <row r="25" spans="1:4" ht="12.75">
      <c r="A25" s="18" t="s">
        <v>43</v>
      </c>
      <c r="B25" s="76" t="s">
        <v>104</v>
      </c>
      <c r="C25" s="112">
        <f>SUM($C$26:$C$29)</f>
        <v>0</v>
      </c>
      <c r="D25" s="122" t="str">
        <f>IF($C$25&gt;=0,"OK","ERROR")</f>
        <v>OK</v>
      </c>
    </row>
    <row r="26" spans="1:4" ht="12.75">
      <c r="A26" s="18" t="s">
        <v>113</v>
      </c>
      <c r="B26" s="77" t="s">
        <v>119</v>
      </c>
      <c r="C26" s="42"/>
      <c r="D26" s="122" t="str">
        <f>IF($C$26&gt;=0,"OK","ERROR")</f>
        <v>OK</v>
      </c>
    </row>
    <row r="27" spans="1:4" ht="12.75">
      <c r="A27" s="18" t="s">
        <v>114</v>
      </c>
      <c r="B27" s="77" t="s">
        <v>118</v>
      </c>
      <c r="C27" s="42"/>
      <c r="D27" s="122" t="str">
        <f>IF($C$27&gt;=0,"OK","ERROR")</f>
        <v>OK</v>
      </c>
    </row>
    <row r="28" spans="1:4" ht="12.75" customHeight="1">
      <c r="A28" s="18" t="s">
        <v>115</v>
      </c>
      <c r="B28" s="77" t="s">
        <v>117</v>
      </c>
      <c r="C28" s="42"/>
      <c r="D28" s="122" t="str">
        <f>IF($C$28&gt;=0,"OK","ERROR")</f>
        <v>OK</v>
      </c>
    </row>
    <row r="29" spans="1:4" ht="12.75">
      <c r="A29" s="18" t="s">
        <v>116</v>
      </c>
      <c r="B29" s="77" t="s">
        <v>120</v>
      </c>
      <c r="C29" s="42"/>
      <c r="D29" s="122" t="str">
        <f>IF($C$29&gt;=0,"OK","ERROR")</f>
        <v>OK</v>
      </c>
    </row>
    <row r="30" spans="1:4" ht="12.75">
      <c r="A30" s="19" t="s">
        <v>55</v>
      </c>
      <c r="B30" s="76" t="s">
        <v>105</v>
      </c>
      <c r="C30" s="42"/>
      <c r="D30" s="122" t="str">
        <f>IF($C$30&gt;=0,"OK","ERROR")</f>
        <v>OK</v>
      </c>
    </row>
    <row r="31" spans="1:4" ht="12.75">
      <c r="A31" s="23" t="s">
        <v>72</v>
      </c>
      <c r="B31" s="78" t="s">
        <v>66</v>
      </c>
      <c r="C31" s="96"/>
      <c r="D31" s="122" t="str">
        <f>IF($C$31&gt;=0,"OK","ERROR")</f>
        <v>OK</v>
      </c>
    </row>
    <row r="32" spans="1:4" ht="12.75">
      <c r="A32" s="97">
        <v>2</v>
      </c>
      <c r="B32" s="99" t="s">
        <v>124</v>
      </c>
      <c r="C32" s="117">
        <f>$C$33+$C$38+$C$43+$C$46+SUM($C$49:$C$54)</f>
        <v>0</v>
      </c>
      <c r="D32" s="122" t="str">
        <f>IF($C$32&gt;=0,"OK","ERROR")</f>
        <v>OK</v>
      </c>
    </row>
    <row r="33" spans="1:4" ht="12.75">
      <c r="A33" s="19" t="s">
        <v>44</v>
      </c>
      <c r="B33" s="79" t="s">
        <v>125</v>
      </c>
      <c r="C33" s="112">
        <f>SUM($C$34:$C$37)</f>
        <v>0</v>
      </c>
      <c r="D33" s="122" t="str">
        <f>IF($C$33&gt;=0,"OK","ERROR")</f>
        <v>OK</v>
      </c>
    </row>
    <row r="34" spans="1:4" ht="12.75">
      <c r="A34" s="19" t="s">
        <v>45</v>
      </c>
      <c r="B34" s="85" t="s">
        <v>282</v>
      </c>
      <c r="C34" s="42"/>
      <c r="D34" s="122" t="str">
        <f>IF($C$34&gt;=0,"OK","ERROR")</f>
        <v>OK</v>
      </c>
    </row>
    <row r="35" spans="1:4" ht="12.75">
      <c r="A35" s="19" t="s">
        <v>132</v>
      </c>
      <c r="B35" s="85" t="s">
        <v>283</v>
      </c>
      <c r="C35" s="42"/>
      <c r="D35" s="122" t="str">
        <f>IF($C$35&gt;=0,"OK","ERROR")</f>
        <v>OK</v>
      </c>
    </row>
    <row r="36" spans="1:4" ht="12.75">
      <c r="A36" s="19" t="s">
        <v>133</v>
      </c>
      <c r="B36" s="85" t="s">
        <v>284</v>
      </c>
      <c r="C36" s="42"/>
      <c r="D36" s="122" t="str">
        <f>IF($C$36&gt;=0,"OK","ERROR")</f>
        <v>OK</v>
      </c>
    </row>
    <row r="37" spans="1:4" ht="12.75">
      <c r="A37" s="19" t="s">
        <v>134</v>
      </c>
      <c r="B37" s="85" t="s">
        <v>285</v>
      </c>
      <c r="C37" s="42"/>
      <c r="D37" s="122" t="str">
        <f>IF($C$37&gt;=0,"OK","ERROR")</f>
        <v>OK</v>
      </c>
    </row>
    <row r="38" spans="1:4" ht="12.75">
      <c r="A38" s="19" t="s">
        <v>46</v>
      </c>
      <c r="B38" s="79" t="s">
        <v>126</v>
      </c>
      <c r="C38" s="112">
        <f>SUM($C$39:$C$42)</f>
        <v>0</v>
      </c>
      <c r="D38" s="122" t="str">
        <f>IF($C$38&gt;=0,"OK","ERROR")</f>
        <v>OK</v>
      </c>
    </row>
    <row r="39" spans="1:4" ht="12.75">
      <c r="A39" s="19" t="s">
        <v>216</v>
      </c>
      <c r="B39" s="80" t="s">
        <v>135</v>
      </c>
      <c r="C39" s="42"/>
      <c r="D39" s="122" t="str">
        <f>IF($C$39&gt;=0,"OK","ERROR")</f>
        <v>OK</v>
      </c>
    </row>
    <row r="40" spans="1:4" ht="12.75">
      <c r="A40" s="19" t="s">
        <v>217</v>
      </c>
      <c r="B40" s="80" t="s">
        <v>136</v>
      </c>
      <c r="C40" s="42"/>
      <c r="D40" s="122" t="str">
        <f>IF($C$40&gt;=0,"OK","ERROR")</f>
        <v>OK</v>
      </c>
    </row>
    <row r="41" spans="1:4" ht="12.75">
      <c r="A41" s="19" t="s">
        <v>218</v>
      </c>
      <c r="B41" s="80" t="s">
        <v>131</v>
      </c>
      <c r="C41" s="42"/>
      <c r="D41" s="122" t="str">
        <f>IF($C$41&gt;=0,"OK","ERROR")</f>
        <v>OK</v>
      </c>
    </row>
    <row r="42" spans="1:4" ht="12.75">
      <c r="A42" s="19" t="s">
        <v>219</v>
      </c>
      <c r="B42" s="80" t="s">
        <v>137</v>
      </c>
      <c r="C42" s="42"/>
      <c r="D42" s="122" t="str">
        <f>IF($C$42&gt;=0,"OK","ERROR")</f>
        <v>OK</v>
      </c>
    </row>
    <row r="43" spans="1:4" ht="12.75">
      <c r="A43" s="19" t="s">
        <v>47</v>
      </c>
      <c r="B43" s="79" t="s">
        <v>127</v>
      </c>
      <c r="C43" s="112">
        <f>SUM($C$44:$C$45)</f>
        <v>0</v>
      </c>
      <c r="D43" s="122" t="str">
        <f>IF($C$43&gt;=0,"OK","ERROR")</f>
        <v>OK</v>
      </c>
    </row>
    <row r="44" spans="1:4" ht="12.75">
      <c r="A44" s="18" t="s">
        <v>220</v>
      </c>
      <c r="B44" s="80" t="s">
        <v>131</v>
      </c>
      <c r="C44" s="42"/>
      <c r="D44" s="122" t="str">
        <f>IF($C$44&gt;=0,"OK","ERROR")</f>
        <v>OK</v>
      </c>
    </row>
    <row r="45" spans="1:4" ht="12.75">
      <c r="A45" s="18" t="s">
        <v>221</v>
      </c>
      <c r="B45" s="80" t="s">
        <v>137</v>
      </c>
      <c r="C45" s="42"/>
      <c r="D45" s="122" t="str">
        <f>IF($C$45&gt;=0,"OK","ERROR")</f>
        <v>OK</v>
      </c>
    </row>
    <row r="46" spans="1:4" ht="12.75">
      <c r="A46" s="18" t="s">
        <v>48</v>
      </c>
      <c r="B46" s="79" t="s">
        <v>128</v>
      </c>
      <c r="C46" s="112">
        <f>SUM($C$47:$C$48)</f>
        <v>0</v>
      </c>
      <c r="D46" s="122" t="str">
        <f>IF($C$46&gt;=0,"OK","ERROR")</f>
        <v>OK</v>
      </c>
    </row>
    <row r="47" spans="1:4" ht="12.75">
      <c r="A47" s="18" t="s">
        <v>222</v>
      </c>
      <c r="B47" s="80" t="s">
        <v>138</v>
      </c>
      <c r="C47" s="42"/>
      <c r="D47" s="122" t="str">
        <f>IF($C$47&gt;=0,"OK","ERROR")</f>
        <v>OK</v>
      </c>
    </row>
    <row r="48" spans="1:4" ht="12.75">
      <c r="A48" s="18" t="s">
        <v>223</v>
      </c>
      <c r="B48" s="80" t="s">
        <v>136</v>
      </c>
      <c r="C48" s="42"/>
      <c r="D48" s="122" t="str">
        <f>IF($C$48&gt;=0,"OK","ERROR")</f>
        <v>OK</v>
      </c>
    </row>
    <row r="49" spans="1:4" ht="12.75">
      <c r="A49" s="18" t="s">
        <v>49</v>
      </c>
      <c r="B49" s="79" t="s">
        <v>267</v>
      </c>
      <c r="C49" s="42"/>
      <c r="D49" s="122" t="str">
        <f>IF($C$49&gt;=0,"OK","ERROR")</f>
        <v>OK</v>
      </c>
    </row>
    <row r="50" spans="1:4" ht="12.75">
      <c r="A50" s="18" t="s">
        <v>92</v>
      </c>
      <c r="B50" s="79" t="s">
        <v>129</v>
      </c>
      <c r="C50" s="42"/>
      <c r="D50" s="122" t="str">
        <f>IF($C$50&gt;=0,"OK","ERROR")</f>
        <v>OK</v>
      </c>
    </row>
    <row r="51" spans="1:4" ht="12.75">
      <c r="A51" s="18" t="s">
        <v>93</v>
      </c>
      <c r="B51" s="79" t="s">
        <v>130</v>
      </c>
      <c r="C51" s="42"/>
      <c r="D51" s="122" t="str">
        <f>IF($C$51&gt;=0,"OK","ERROR")</f>
        <v>OK</v>
      </c>
    </row>
    <row r="52" spans="1:4" ht="12.75">
      <c r="A52" s="18" t="s">
        <v>94</v>
      </c>
      <c r="B52" s="79" t="s">
        <v>65</v>
      </c>
      <c r="C52" s="42"/>
      <c r="D52" s="122" t="str">
        <f>IF($C$52&gt;=0,"OK","ERROR")</f>
        <v>OK</v>
      </c>
    </row>
    <row r="53" spans="1:4" ht="12.75">
      <c r="A53" s="18" t="s">
        <v>95</v>
      </c>
      <c r="B53" s="79" t="s">
        <v>89</v>
      </c>
      <c r="C53" s="42"/>
      <c r="D53" s="122" t="str">
        <f>IF($C$53&gt;=0,"OK","ERROR")</f>
        <v>OK</v>
      </c>
    </row>
    <row r="54" spans="1:4" ht="16.5" customHeight="1" thickBot="1">
      <c r="A54" s="95" t="s">
        <v>96</v>
      </c>
      <c r="B54" s="100" t="s">
        <v>131</v>
      </c>
      <c r="C54" s="45"/>
      <c r="D54" s="122" t="str">
        <f>IF($C$54&gt;=0,"OK","ERROR")</f>
        <v>OK</v>
      </c>
    </row>
    <row r="55" spans="1:4" ht="27.75" customHeight="1" thickBot="1">
      <c r="A55" s="33"/>
      <c r="B55" s="34"/>
      <c r="C55" s="4"/>
      <c r="D55" s="119"/>
    </row>
    <row r="56" spans="1:4" ht="12.75">
      <c r="A56" s="2"/>
      <c r="B56" s="159" t="s">
        <v>279</v>
      </c>
      <c r="C56" s="11" t="s">
        <v>98</v>
      </c>
      <c r="D56" s="119"/>
    </row>
    <row r="57" spans="1:4" ht="27" customHeight="1">
      <c r="A57" s="3"/>
      <c r="B57" s="160"/>
      <c r="C57" s="26" t="s">
        <v>215</v>
      </c>
      <c r="D57" s="119"/>
    </row>
    <row r="58" spans="1:4" ht="12.75">
      <c r="A58" s="16"/>
      <c r="B58" s="161"/>
      <c r="C58" s="13">
        <v>1</v>
      </c>
      <c r="D58" s="119"/>
    </row>
    <row r="59" spans="1:4" ht="12.75">
      <c r="A59" s="19">
        <v>1</v>
      </c>
      <c r="B59" s="86" t="s">
        <v>145</v>
      </c>
      <c r="C59" s="118">
        <f>$C$60</f>
        <v>0</v>
      </c>
      <c r="D59" s="122" t="str">
        <f>IF($C$59&gt;=0,"OK","ERROR")</f>
        <v>OK</v>
      </c>
    </row>
    <row r="60" spans="1:4" ht="12.75">
      <c r="A60" s="19" t="s">
        <v>39</v>
      </c>
      <c r="B60" s="76" t="s">
        <v>66</v>
      </c>
      <c r="C60" s="42"/>
      <c r="D60" s="122" t="str">
        <f>IF($C$60&gt;=0,"OK","ERROR")</f>
        <v>OK</v>
      </c>
    </row>
    <row r="61" spans="1:4" ht="12.75">
      <c r="A61" s="19">
        <v>2</v>
      </c>
      <c r="B61" s="87" t="s">
        <v>146</v>
      </c>
      <c r="C61" s="109">
        <f>SUM($C$62:$C$63)</f>
        <v>0</v>
      </c>
      <c r="D61" s="122" t="str">
        <f>IF($C$61&gt;=0,"OK","ERROR")</f>
        <v>OK</v>
      </c>
    </row>
    <row r="62" spans="1:4" ht="12.75">
      <c r="A62" s="19" t="s">
        <v>44</v>
      </c>
      <c r="B62" s="76" t="s">
        <v>147</v>
      </c>
      <c r="C62" s="42"/>
      <c r="D62" s="122" t="str">
        <f>IF($C$62&gt;=0,"OK","ERROR")</f>
        <v>OK</v>
      </c>
    </row>
    <row r="63" spans="1:4" ht="12.75">
      <c r="A63" s="19" t="s">
        <v>46</v>
      </c>
      <c r="B63" s="76" t="s">
        <v>66</v>
      </c>
      <c r="C63" s="42"/>
      <c r="D63" s="122" t="str">
        <f>IF($C$63&gt;=0,"OK","ERROR")</f>
        <v>OK</v>
      </c>
    </row>
    <row r="64" spans="1:4" ht="12.75">
      <c r="A64" s="19">
        <v>3</v>
      </c>
      <c r="B64" s="87" t="s">
        <v>148</v>
      </c>
      <c r="C64" s="109">
        <f>SUM($C$65:$C$68)</f>
        <v>0</v>
      </c>
      <c r="D64" s="122" t="str">
        <f>IF($C$64&gt;=0,"OK","ERROR")</f>
        <v>OK</v>
      </c>
    </row>
    <row r="65" spans="1:4" ht="12.75">
      <c r="A65" s="19" t="s">
        <v>50</v>
      </c>
      <c r="B65" s="76" t="s">
        <v>149</v>
      </c>
      <c r="C65" s="42"/>
      <c r="D65" s="122" t="str">
        <f>IF($C$65&gt;=0,"OK","ERROR")</f>
        <v>OK</v>
      </c>
    </row>
    <row r="66" spans="1:4" ht="12.75">
      <c r="A66" s="19" t="s">
        <v>51</v>
      </c>
      <c r="B66" s="76" t="s">
        <v>150</v>
      </c>
      <c r="C66" s="42"/>
      <c r="D66" s="122" t="str">
        <f>IF($C$66&gt;=0,"OK","ERROR")</f>
        <v>OK</v>
      </c>
    </row>
    <row r="67" spans="1:4" ht="12.75">
      <c r="A67" s="19" t="s">
        <v>52</v>
      </c>
      <c r="B67" s="76" t="s">
        <v>151</v>
      </c>
      <c r="C67" s="42"/>
      <c r="D67" s="122" t="str">
        <f>IF($C$67&gt;=0,"OK","ERROR")</f>
        <v>OK</v>
      </c>
    </row>
    <row r="68" spans="1:4" ht="12.75">
      <c r="A68" s="19" t="s">
        <v>185</v>
      </c>
      <c r="B68" s="76" t="s">
        <v>66</v>
      </c>
      <c r="C68" s="42"/>
      <c r="D68" s="122" t="str">
        <f>IF($C$68&gt;=0,"OK","ERROR")</f>
        <v>OK</v>
      </c>
    </row>
    <row r="69" spans="1:4" ht="12.75">
      <c r="A69" s="19">
        <v>4</v>
      </c>
      <c r="B69" s="87" t="s">
        <v>152</v>
      </c>
      <c r="C69" s="109">
        <f>SUM($C$70:$C$71)</f>
        <v>0</v>
      </c>
      <c r="D69" s="122" t="str">
        <f>IF($C$69&gt;=0,"OK","ERROR")</f>
        <v>OK</v>
      </c>
    </row>
    <row r="70" spans="1:4" ht="12.75">
      <c r="A70" s="19" t="s">
        <v>53</v>
      </c>
      <c r="B70" s="76" t="s">
        <v>153</v>
      </c>
      <c r="C70" s="42"/>
      <c r="D70" s="122" t="str">
        <f>IF($C$70&gt;=0,"OK","ERROR")</f>
        <v>OK</v>
      </c>
    </row>
    <row r="71" spans="1:4" ht="12.75">
      <c r="A71" s="19" t="s">
        <v>54</v>
      </c>
      <c r="B71" s="76" t="s">
        <v>154</v>
      </c>
      <c r="C71" s="42"/>
      <c r="D71" s="122" t="str">
        <f>IF($C$71&gt;=0,"OK","ERROR")</f>
        <v>OK</v>
      </c>
    </row>
    <row r="72" spans="1:4" ht="12.75">
      <c r="A72" s="19">
        <v>5</v>
      </c>
      <c r="B72" s="87" t="s">
        <v>155</v>
      </c>
      <c r="C72" s="109">
        <f>$C$73</f>
        <v>0</v>
      </c>
      <c r="D72" s="122" t="str">
        <f>IF($C$72&gt;=0,"OK","ERROR")</f>
        <v>OK</v>
      </c>
    </row>
    <row r="73" spans="1:4" ht="12.75">
      <c r="A73" s="19" t="s">
        <v>186</v>
      </c>
      <c r="B73" s="76" t="s">
        <v>156</v>
      </c>
      <c r="C73" s="42"/>
      <c r="D73" s="122" t="str">
        <f>IF($C$73&gt;=0,"OK","ERROR")</f>
        <v>OK</v>
      </c>
    </row>
    <row r="74" spans="1:4" ht="13.5" customHeight="1" thickBot="1">
      <c r="A74" s="19">
        <v>6</v>
      </c>
      <c r="B74" s="87" t="s">
        <v>184</v>
      </c>
      <c r="C74" s="109">
        <f>SUM($C$75:$C$77)</f>
        <v>0</v>
      </c>
      <c r="D74" s="122" t="str">
        <f>IF($C$74&gt;=0,"OK","ERROR")</f>
        <v>OK</v>
      </c>
    </row>
    <row r="75" spans="1:7" ht="13.5" thickBot="1">
      <c r="A75" s="19" t="s">
        <v>79</v>
      </c>
      <c r="B75" s="76" t="s">
        <v>157</v>
      </c>
      <c r="C75" s="42"/>
      <c r="D75" s="122" t="str">
        <f>IF($C$75&lt;&gt;"","OK","ERROR")</f>
        <v>ERROR</v>
      </c>
      <c r="E75" s="38" t="s">
        <v>286</v>
      </c>
      <c r="F75" s="120"/>
      <c r="G75" s="123" t="str">
        <f>IF($F$75&gt;=0,"OK","ERROR")</f>
        <v>OK</v>
      </c>
    </row>
    <row r="76" spans="1:7" ht="13.5" thickBot="1">
      <c r="A76" s="19" t="s">
        <v>80</v>
      </c>
      <c r="B76" s="76" t="s">
        <v>158</v>
      </c>
      <c r="C76" s="42"/>
      <c r="D76" s="122" t="str">
        <f>IF($C$76&lt;&gt;"","OK","ERROR")</f>
        <v>ERROR</v>
      </c>
      <c r="E76" s="38" t="s">
        <v>286</v>
      </c>
      <c r="F76" s="120"/>
      <c r="G76" s="123" t="str">
        <f>IF($F$76&gt;=0,"OK","ERROR")</f>
        <v>OK</v>
      </c>
    </row>
    <row r="77" spans="1:7" ht="13.5" thickBot="1">
      <c r="A77" s="23" t="s">
        <v>81</v>
      </c>
      <c r="B77" s="78" t="s">
        <v>159</v>
      </c>
      <c r="C77" s="96"/>
      <c r="D77" s="122" t="str">
        <f>IF($C$77&lt;&gt;"","OK","ERROR")</f>
        <v>ERROR</v>
      </c>
      <c r="E77" s="38" t="s">
        <v>286</v>
      </c>
      <c r="F77" s="120"/>
      <c r="G77" s="123" t="str">
        <f>IF($F$77&gt;=0,"OK","ERROR")</f>
        <v>OK</v>
      </c>
    </row>
    <row r="78" spans="1:4" ht="12.75">
      <c r="A78" s="97">
        <v>7</v>
      </c>
      <c r="B78" s="98" t="s">
        <v>160</v>
      </c>
      <c r="C78" s="117">
        <f>$C$79</f>
        <v>0</v>
      </c>
      <c r="D78" s="122" t="str">
        <f>IF($C$78&gt;=0,"OK","ERROR")</f>
        <v>OK</v>
      </c>
    </row>
    <row r="79" spans="1:4" ht="12.75">
      <c r="A79" s="19" t="s">
        <v>187</v>
      </c>
      <c r="B79" s="76" t="s">
        <v>66</v>
      </c>
      <c r="C79" s="42"/>
      <c r="D79" s="122" t="str">
        <f>IF($C$79&gt;=0,"OK","ERROR")</f>
        <v>OK</v>
      </c>
    </row>
    <row r="80" spans="1:4" ht="12.75">
      <c r="A80" s="19">
        <v>8</v>
      </c>
      <c r="B80" s="87" t="s">
        <v>161</v>
      </c>
      <c r="C80" s="109">
        <f>SUM($C$81:$C$82)</f>
        <v>0</v>
      </c>
      <c r="D80" s="122" t="str">
        <f>IF($C$80&gt;=0,"OK","ERROR")</f>
        <v>OK</v>
      </c>
    </row>
    <row r="81" spans="1:4" ht="12.75">
      <c r="A81" s="19" t="s">
        <v>188</v>
      </c>
      <c r="B81" s="76" t="s">
        <v>162</v>
      </c>
      <c r="C81" s="42"/>
      <c r="D81" s="122" t="str">
        <f>IF($C$81&gt;=0,"OK","ERROR")</f>
        <v>OK</v>
      </c>
    </row>
    <row r="82" spans="1:4" ht="12.75">
      <c r="A82" s="19" t="s">
        <v>189</v>
      </c>
      <c r="B82" s="76" t="s">
        <v>66</v>
      </c>
      <c r="C82" s="42"/>
      <c r="D82" s="122" t="str">
        <f>IF($C$82&gt;=0,"OK","ERROR")</f>
        <v>OK</v>
      </c>
    </row>
    <row r="83" spans="1:4" ht="12.75">
      <c r="A83" s="19">
        <v>9</v>
      </c>
      <c r="B83" s="87" t="s">
        <v>163</v>
      </c>
      <c r="C83" s="109">
        <f>SUM($C$84:$C$87)</f>
        <v>0</v>
      </c>
      <c r="D83" s="122" t="str">
        <f>IF($C$83&gt;=0,"OK","ERROR")</f>
        <v>OK</v>
      </c>
    </row>
    <row r="84" spans="1:4" ht="12.75">
      <c r="A84" s="19" t="s">
        <v>190</v>
      </c>
      <c r="B84" s="76" t="s">
        <v>164</v>
      </c>
      <c r="C84" s="42"/>
      <c r="D84" s="122" t="str">
        <f>IF($C$84&gt;=0,"OK","ERROR")</f>
        <v>OK</v>
      </c>
    </row>
    <row r="85" spans="1:4" ht="12.75">
      <c r="A85" s="19" t="s">
        <v>191</v>
      </c>
      <c r="B85" s="76" t="s">
        <v>165</v>
      </c>
      <c r="C85" s="42"/>
      <c r="D85" s="122" t="str">
        <f>IF($C$85&gt;=0,"OK","ERROR")</f>
        <v>OK</v>
      </c>
    </row>
    <row r="86" spans="1:4" ht="12.75">
      <c r="A86" s="19" t="s">
        <v>192</v>
      </c>
      <c r="B86" s="76" t="s">
        <v>166</v>
      </c>
      <c r="C86" s="42"/>
      <c r="D86" s="122" t="str">
        <f>IF($C$86&gt;=0,"OK","ERROR")</f>
        <v>OK</v>
      </c>
    </row>
    <row r="87" spans="1:4" ht="12.75">
      <c r="A87" s="19" t="s">
        <v>193</v>
      </c>
      <c r="B87" s="76" t="s">
        <v>66</v>
      </c>
      <c r="C87" s="42"/>
      <c r="D87" s="122" t="str">
        <f>IF($C$87&gt;=0,"OK","ERROR")</f>
        <v>OK</v>
      </c>
    </row>
    <row r="88" spans="1:4" ht="12.75">
      <c r="A88" s="19">
        <v>10</v>
      </c>
      <c r="B88" s="87" t="s">
        <v>167</v>
      </c>
      <c r="C88" s="109">
        <f>$C$89</f>
        <v>0</v>
      </c>
      <c r="D88" s="122" t="str">
        <f>IF($C$88&gt;=0,"OK","ERROR")</f>
        <v>OK</v>
      </c>
    </row>
    <row r="89" spans="1:4" ht="12.75">
      <c r="A89" s="19" t="s">
        <v>194</v>
      </c>
      <c r="B89" s="76" t="s">
        <v>168</v>
      </c>
      <c r="C89" s="42"/>
      <c r="D89" s="122" t="str">
        <f>IF($C$89&gt;=0,"OK","ERROR")</f>
        <v>OK</v>
      </c>
    </row>
    <row r="90" spans="1:4" ht="27.75" customHeight="1" thickBot="1">
      <c r="A90" s="19">
        <v>11</v>
      </c>
      <c r="B90" s="87" t="s">
        <v>268</v>
      </c>
      <c r="C90" s="109">
        <f>SUM($C$91:$C$93)</f>
        <v>0</v>
      </c>
      <c r="D90" s="122" t="str">
        <f>IF($C$90&gt;=0,"OK","ERROR")</f>
        <v>OK</v>
      </c>
    </row>
    <row r="91" spans="1:7" ht="13.5" thickBot="1">
      <c r="A91" s="19" t="s">
        <v>195</v>
      </c>
      <c r="B91" s="76" t="s">
        <v>169</v>
      </c>
      <c r="C91" s="42"/>
      <c r="D91" s="122" t="str">
        <f>IF($C$91&lt;&gt;"","OK","ERROR")</f>
        <v>ERROR</v>
      </c>
      <c r="E91" s="38" t="s">
        <v>286</v>
      </c>
      <c r="F91" s="120"/>
      <c r="G91" s="123" t="str">
        <f>IF($F$91&gt;=0,"OK","ERROR")</f>
        <v>OK</v>
      </c>
    </row>
    <row r="92" spans="1:7" ht="13.5" thickBot="1">
      <c r="A92" s="19" t="s">
        <v>196</v>
      </c>
      <c r="B92" s="76" t="s">
        <v>170</v>
      </c>
      <c r="C92" s="42"/>
      <c r="D92" s="122" t="str">
        <f>IF($C$92&lt;&gt;"","OK","ERROR")</f>
        <v>ERROR</v>
      </c>
      <c r="E92" s="38" t="s">
        <v>286</v>
      </c>
      <c r="F92" s="120"/>
      <c r="G92" s="123" t="str">
        <f>IF($F$92&gt;=0,"OK","ERROR")</f>
        <v>OK</v>
      </c>
    </row>
    <row r="93" spans="1:7" ht="13.5" thickBot="1">
      <c r="A93" s="19" t="s">
        <v>197</v>
      </c>
      <c r="B93" s="76" t="s">
        <v>171</v>
      </c>
      <c r="C93" s="42"/>
      <c r="D93" s="122" t="str">
        <f>IF($C$93&lt;&gt;"","OK","ERROR")</f>
        <v>ERROR</v>
      </c>
      <c r="E93" s="38" t="s">
        <v>286</v>
      </c>
      <c r="F93" s="120"/>
      <c r="G93" s="123" t="str">
        <f>IF($F$93&gt;=0,"OK","ERROR")</f>
        <v>OK</v>
      </c>
    </row>
    <row r="94" spans="1:4" ht="12.75">
      <c r="A94" s="19">
        <v>12</v>
      </c>
      <c r="B94" s="87" t="s">
        <v>172</v>
      </c>
      <c r="C94" s="109">
        <f>$C$95+$C$100+$C$104+SUM($C$108:$C$111)</f>
        <v>0</v>
      </c>
      <c r="D94" s="122" t="str">
        <f>IF($C$94&gt;=0,"OK","ERROR")</f>
        <v>OK</v>
      </c>
    </row>
    <row r="95" spans="1:4" ht="12.75">
      <c r="A95" s="19" t="s">
        <v>198</v>
      </c>
      <c r="B95" s="76" t="s">
        <v>173</v>
      </c>
      <c r="C95" s="112">
        <f>SUM($C$96:$C$99)</f>
        <v>0</v>
      </c>
      <c r="D95" s="122" t="str">
        <f>IF($C$95&gt;=0,"OK","ERROR")</f>
        <v>OK</v>
      </c>
    </row>
    <row r="96" spans="1:4" ht="12.75">
      <c r="A96" s="19" t="s">
        <v>199</v>
      </c>
      <c r="B96" s="77" t="s">
        <v>174</v>
      </c>
      <c r="C96" s="42"/>
      <c r="D96" s="122" t="str">
        <f>IF($C$96&gt;=0,"OK","ERROR")</f>
        <v>OK</v>
      </c>
    </row>
    <row r="97" spans="1:4" ht="12.75">
      <c r="A97" s="19" t="s">
        <v>200</v>
      </c>
      <c r="B97" s="77" t="s">
        <v>175</v>
      </c>
      <c r="C97" s="42"/>
      <c r="D97" s="122" t="str">
        <f>IF($C$97&gt;=0,"OK","ERROR")</f>
        <v>OK</v>
      </c>
    </row>
    <row r="98" spans="1:4" ht="12.75">
      <c r="A98" s="19" t="s">
        <v>201</v>
      </c>
      <c r="B98" s="77" t="s">
        <v>176</v>
      </c>
      <c r="C98" s="42"/>
      <c r="D98" s="122" t="str">
        <f>IF($C$98&gt;=0,"OK","ERROR")</f>
        <v>OK</v>
      </c>
    </row>
    <row r="99" spans="1:4" ht="12.75">
      <c r="A99" s="19" t="s">
        <v>202</v>
      </c>
      <c r="B99" s="77" t="s">
        <v>177</v>
      </c>
      <c r="C99" s="42"/>
      <c r="D99" s="122" t="str">
        <f>IF($C$99&gt;=0,"OK","ERROR")</f>
        <v>OK</v>
      </c>
    </row>
    <row r="100" spans="1:4" ht="12.75">
      <c r="A100" s="19" t="s">
        <v>203</v>
      </c>
      <c r="B100" s="76" t="s">
        <v>183</v>
      </c>
      <c r="C100" s="112">
        <f>SUM($C$101:$C$103)</f>
        <v>0</v>
      </c>
      <c r="D100" s="122" t="str">
        <f>IF($C$100&gt;=0,"OK","ERROR")</f>
        <v>OK</v>
      </c>
    </row>
    <row r="101" spans="1:4" ht="12.75">
      <c r="A101" s="19" t="s">
        <v>204</v>
      </c>
      <c r="B101" s="77" t="s">
        <v>178</v>
      </c>
      <c r="C101" s="42"/>
      <c r="D101" s="122" t="str">
        <f>IF($C$101&gt;=0,"OK","ERROR")</f>
        <v>OK</v>
      </c>
    </row>
    <row r="102" spans="1:4" ht="12.75">
      <c r="A102" s="19" t="s">
        <v>205</v>
      </c>
      <c r="B102" s="77" t="s">
        <v>179</v>
      </c>
      <c r="C102" s="42"/>
      <c r="D102" s="122" t="str">
        <f>IF($C$102&gt;=0,"OK","ERROR")</f>
        <v>OK</v>
      </c>
    </row>
    <row r="103" spans="1:4" ht="12.75">
      <c r="A103" s="19" t="s">
        <v>206</v>
      </c>
      <c r="B103" s="77" t="s">
        <v>180</v>
      </c>
      <c r="C103" s="42"/>
      <c r="D103" s="122" t="str">
        <f>IF($C$103&gt;=0,"OK","ERROR")</f>
        <v>OK</v>
      </c>
    </row>
    <row r="104" spans="1:4" ht="12.75">
      <c r="A104" s="19" t="s">
        <v>207</v>
      </c>
      <c r="B104" s="76" t="s">
        <v>181</v>
      </c>
      <c r="C104" s="112">
        <f>SUM($C$105:$C$107)</f>
        <v>0</v>
      </c>
      <c r="D104" s="122" t="str">
        <f>IF($C$104&gt;=0,"OK","ERROR")</f>
        <v>OK</v>
      </c>
    </row>
    <row r="105" spans="1:4" ht="12.75">
      <c r="A105" s="23" t="s">
        <v>208</v>
      </c>
      <c r="B105" s="82" t="s">
        <v>182</v>
      </c>
      <c r="C105" s="48"/>
      <c r="D105" s="122" t="str">
        <f>IF($C$105&gt;=0,"OK","ERROR")</f>
        <v>OK</v>
      </c>
    </row>
    <row r="106" spans="1:4" ht="12.75">
      <c r="A106" s="19" t="s">
        <v>269</v>
      </c>
      <c r="B106" s="83" t="s">
        <v>280</v>
      </c>
      <c r="C106" s="48"/>
      <c r="D106" s="122" t="str">
        <f>IF($C$106&gt;=0,"OK","ERROR")</f>
        <v>OK</v>
      </c>
    </row>
    <row r="107" spans="1:4" ht="12.75">
      <c r="A107" s="19" t="s">
        <v>270</v>
      </c>
      <c r="B107" s="83" t="s">
        <v>281</v>
      </c>
      <c r="C107" s="48"/>
      <c r="D107" s="122" t="str">
        <f>IF($C$107&gt;=0,"OK","ERROR")</f>
        <v>OK</v>
      </c>
    </row>
    <row r="108" spans="1:4" ht="12.75">
      <c r="A108" s="19" t="s">
        <v>271</v>
      </c>
      <c r="B108" s="76" t="s">
        <v>209</v>
      </c>
      <c r="C108" s="42"/>
      <c r="D108" s="122" t="str">
        <f>IF($C$108&gt;=0,"OK","ERROR")</f>
        <v>OK</v>
      </c>
    </row>
    <row r="109" spans="1:4" ht="12.75">
      <c r="A109" s="19" t="s">
        <v>272</v>
      </c>
      <c r="B109" s="76" t="s">
        <v>210</v>
      </c>
      <c r="C109" s="42"/>
      <c r="D109" s="122" t="str">
        <f>IF($C$109&gt;=0,"OK","ERROR")</f>
        <v>OK</v>
      </c>
    </row>
    <row r="110" spans="1:4" ht="12.75">
      <c r="A110" s="19" t="s">
        <v>273</v>
      </c>
      <c r="B110" s="76" t="s">
        <v>211</v>
      </c>
      <c r="C110" s="42"/>
      <c r="D110" s="122" t="str">
        <f>IF($C$110&gt;=0,"OK","ERROR")</f>
        <v>OK</v>
      </c>
    </row>
    <row r="111" spans="1:4" ht="23.25" thickBot="1">
      <c r="A111" s="20" t="s">
        <v>274</v>
      </c>
      <c r="B111" s="81" t="s">
        <v>212</v>
      </c>
      <c r="C111" s="45"/>
      <c r="D111" s="122" t="str">
        <f>IF($C$111&gt;=0,"OK","ERROR")</f>
        <v>OK</v>
      </c>
    </row>
  </sheetData>
  <sheetProtection/>
  <mergeCells count="5">
    <mergeCell ref="B56:B58"/>
    <mergeCell ref="A1:C1"/>
    <mergeCell ref="A2:C2"/>
    <mergeCell ref="B3:C3"/>
    <mergeCell ref="B10:B12"/>
  </mergeCells>
  <printOptions horizontalCentered="1"/>
  <pageMargins left="0.35433070866141736" right="0.3937007874015748" top="0.7874015748031497" bottom="0.1968503937007874" header="0.1968503937007874" footer="0.4724409448818898"/>
  <pageSetup fitToHeight="2" horizontalDpi="600" verticalDpi="600" orientation="portrait" paperSize="9" scale="83" r:id="rId2"/>
  <rowBreaks count="1" manualBreakCount="1">
    <brk id="54" max="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3"/>
  <sheetViews>
    <sheetView zoomScale="75" zoomScaleNormal="75" zoomScalePageLayoutView="0" workbookViewId="0" topLeftCell="A1">
      <selection activeCell="P23" sqref="P23"/>
    </sheetView>
  </sheetViews>
  <sheetFormatPr defaultColWidth="11.421875" defaultRowHeight="12.75"/>
  <cols>
    <col min="1" max="1" width="6.421875" style="1" customWidth="1"/>
    <col min="2" max="2" width="56.421875" style="0" customWidth="1"/>
    <col min="3" max="3" width="8.8515625" style="0" customWidth="1"/>
    <col min="4" max="4" width="10.57421875" style="0" customWidth="1"/>
    <col min="5" max="5" width="9.57421875" style="0" customWidth="1"/>
    <col min="6" max="6" width="9.00390625" style="0" customWidth="1"/>
    <col min="7" max="8" width="8.7109375" style="0" customWidth="1"/>
    <col min="9" max="9" width="9.57421875" style="0" customWidth="1"/>
    <col min="10" max="10" width="8.7109375" style="0" customWidth="1"/>
    <col min="11" max="11" width="10.57421875" style="0" customWidth="1"/>
    <col min="12" max="12" width="9.00390625" style="0" customWidth="1"/>
    <col min="13" max="13" width="9.421875" style="0" customWidth="1"/>
    <col min="14" max="14" width="8.7109375" style="0" customWidth="1"/>
    <col min="15" max="15" width="16.28125" style="0" customWidth="1"/>
  </cols>
  <sheetData>
    <row r="1" spans="1:15" ht="19.5" customHeight="1">
      <c r="A1" s="129" t="s">
        <v>252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7" ht="12.75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60"/>
      <c r="Q2" s="60"/>
    </row>
    <row r="3" spans="1:17" ht="12.7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  <c r="P3" s="60"/>
      <c r="Q3" s="60"/>
    </row>
    <row r="4" spans="1:17" ht="12.75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  <c r="P4" s="60"/>
      <c r="Q4" s="60"/>
    </row>
    <row r="5" spans="1:17" ht="12.75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  <c r="P5" s="60"/>
      <c r="Q5" s="60"/>
    </row>
    <row r="6" spans="1:15" ht="12.7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1:15" ht="13.5" thickBo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ht="13.5" thickBot="1"/>
    <row r="10" spans="1:15" ht="38.25" customHeight="1">
      <c r="A10" s="2"/>
      <c r="B10" s="136" t="s">
        <v>213</v>
      </c>
      <c r="C10" s="135" t="s">
        <v>38</v>
      </c>
      <c r="D10" s="135"/>
      <c r="E10" s="135"/>
      <c r="F10" s="135"/>
      <c r="G10" s="135"/>
      <c r="H10" s="135"/>
      <c r="I10" s="135"/>
      <c r="J10" s="141" t="s">
        <v>253</v>
      </c>
      <c r="K10" s="142"/>
      <c r="L10" s="142"/>
      <c r="M10" s="142"/>
      <c r="N10" s="143"/>
      <c r="O10" s="139" t="s">
        <v>254</v>
      </c>
    </row>
    <row r="11" spans="1:15" ht="81.75" customHeight="1">
      <c r="A11" s="3"/>
      <c r="B11" s="137"/>
      <c r="C11" s="61" t="s">
        <v>1</v>
      </c>
      <c r="D11" s="61" t="s">
        <v>2</v>
      </c>
      <c r="E11" s="61" t="s">
        <v>3</v>
      </c>
      <c r="F11" s="61" t="s">
        <v>21</v>
      </c>
      <c r="G11" s="61" t="s">
        <v>250</v>
      </c>
      <c r="H11" s="61" t="s">
        <v>4</v>
      </c>
      <c r="I11" s="61" t="s">
        <v>5</v>
      </c>
      <c r="J11" s="61" t="s">
        <v>1</v>
      </c>
      <c r="K11" s="61" t="s">
        <v>2</v>
      </c>
      <c r="L11" s="61" t="s">
        <v>3</v>
      </c>
      <c r="M11" s="61" t="s">
        <v>251</v>
      </c>
      <c r="N11" s="61" t="s">
        <v>21</v>
      </c>
      <c r="O11" s="140"/>
    </row>
    <row r="12" spans="1:15" ht="13.5" thickBot="1">
      <c r="A12" s="3"/>
      <c r="B12" s="138"/>
      <c r="C12" s="61">
        <v>1</v>
      </c>
      <c r="D12" s="61">
        <v>2</v>
      </c>
      <c r="E12" s="61">
        <v>3</v>
      </c>
      <c r="F12" s="61">
        <v>4</v>
      </c>
      <c r="G12" s="61">
        <v>5</v>
      </c>
      <c r="H12" s="61">
        <v>6</v>
      </c>
      <c r="I12" s="61">
        <v>7</v>
      </c>
      <c r="J12" s="61">
        <v>8</v>
      </c>
      <c r="K12" s="61">
        <v>9</v>
      </c>
      <c r="L12" s="61">
        <v>10</v>
      </c>
      <c r="M12" s="61">
        <v>11</v>
      </c>
      <c r="N12" s="61">
        <v>12</v>
      </c>
      <c r="O12" s="40">
        <v>13</v>
      </c>
    </row>
    <row r="13" spans="1:15" ht="12.75">
      <c r="A13" s="91">
        <v>1</v>
      </c>
      <c r="B13" s="92" t="s">
        <v>0</v>
      </c>
      <c r="C13" s="102">
        <f>$C$14+SUM($C$28:$C$31)</f>
        <v>0</v>
      </c>
      <c r="D13" s="102">
        <f>$D$14+SUM($D$28:$D$31)</f>
        <v>0</v>
      </c>
      <c r="E13" s="102">
        <f>$E$14+SUM($E$28:$E$31)</f>
        <v>0</v>
      </c>
      <c r="F13" s="102">
        <f>$F$14+SUM($F$28:$F$31)</f>
        <v>0</v>
      </c>
      <c r="G13" s="102">
        <f>$G$14+SUM($G$28:$G$31)</f>
        <v>0</v>
      </c>
      <c r="H13" s="102">
        <f>$H$14+SUM($H$28:$H$31)</f>
        <v>0</v>
      </c>
      <c r="I13" s="102">
        <f>$I$14+SUM($I$28:$I$31)</f>
        <v>0</v>
      </c>
      <c r="J13" s="102">
        <f>$J$14+SUM($J$28:$J$31)</f>
        <v>0</v>
      </c>
      <c r="K13" s="102">
        <f>$K$14+SUM($K$28:$K$31)</f>
        <v>0</v>
      </c>
      <c r="L13" s="102">
        <f>$L$14+SUM($L$28:$L$31)</f>
        <v>0</v>
      </c>
      <c r="M13" s="102">
        <f>$M$14+SUM($M$28:$M$31)</f>
        <v>0</v>
      </c>
      <c r="N13" s="102">
        <f>$N$14+SUM($N$28:$N$31)</f>
        <v>0</v>
      </c>
      <c r="O13" s="110">
        <f>$O$14+SUM($O$28:$O$31)</f>
        <v>0</v>
      </c>
    </row>
    <row r="14" spans="1:15" ht="12.75">
      <c r="A14" s="5" t="s">
        <v>39</v>
      </c>
      <c r="B14" s="66" t="s">
        <v>6</v>
      </c>
      <c r="C14" s="103">
        <f>SUM($C$15:$C$27)</f>
        <v>0</v>
      </c>
      <c r="D14" s="101">
        <f>SUM($D$15:$D$27)</f>
        <v>0</v>
      </c>
      <c r="E14" s="101">
        <f>$E$15+SUM($E$17:$E$18)+SUM($E$20:$E$21)+SUM($E$23:$E$27)</f>
        <v>0</v>
      </c>
      <c r="F14" s="101">
        <f>SUM($F$15:$F$27)</f>
        <v>0</v>
      </c>
      <c r="G14" s="101">
        <f>SUM($G$15:$G$27)</f>
        <v>0</v>
      </c>
      <c r="H14" s="101">
        <f>SUM($H$15:$H$27)</f>
        <v>0</v>
      </c>
      <c r="I14" s="101">
        <f>SUM($I$15:$I$22)+SUM($I$24:$I$27)</f>
        <v>0</v>
      </c>
      <c r="J14" s="101">
        <f>SUM($J$15:$J$22)+SUM($J$24:$J$27)</f>
        <v>0</v>
      </c>
      <c r="K14" s="101">
        <f>SUM($K$15:$K$22)+SUM($K$24:$K$27)</f>
        <v>0</v>
      </c>
      <c r="L14" s="101">
        <f>$L$15+SUM($L$17:$L$18)+SUM($L$20:$L$21)+SUM($L$24:$L$27)</f>
        <v>0</v>
      </c>
      <c r="M14" s="101">
        <f>SUM($M$15:$M$27)</f>
        <v>0</v>
      </c>
      <c r="N14" s="101">
        <f>SUM($N$15:$N$22)+SUM($N$24:$N$27)</f>
        <v>0</v>
      </c>
      <c r="O14" s="111">
        <f>SUM($O$15:$O$27)</f>
        <v>0</v>
      </c>
    </row>
    <row r="15" spans="1:16" ht="12.75">
      <c r="A15" s="5" t="s">
        <v>224</v>
      </c>
      <c r="B15" s="62" t="s">
        <v>8</v>
      </c>
      <c r="C15" s="41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2"/>
      <c r="P15" s="121" t="str">
        <f>IF(SUM($C$15:$O$15)='[1]Produits'!$C$32,"OK","ERROR")</f>
        <v>ERROR</v>
      </c>
    </row>
    <row r="16" spans="1:16" ht="12.75">
      <c r="A16" s="5" t="s">
        <v>225</v>
      </c>
      <c r="B16" s="62" t="s">
        <v>7</v>
      </c>
      <c r="C16" s="41"/>
      <c r="D16" s="39"/>
      <c r="E16" s="49"/>
      <c r="F16" s="39"/>
      <c r="G16" s="39"/>
      <c r="H16" s="39"/>
      <c r="I16" s="39"/>
      <c r="J16" s="39"/>
      <c r="K16" s="39"/>
      <c r="L16" s="49"/>
      <c r="M16" s="39"/>
      <c r="N16" s="39"/>
      <c r="O16" s="42"/>
      <c r="P16" s="121" t="str">
        <f>IF(SUM($C$16:$D$16)+SUM($F$16:$K$16)+SUM($M$16:$O$16)='[1]Produits'!$C$33,"OK","ERROR")</f>
        <v>ERROR</v>
      </c>
    </row>
    <row r="17" spans="1:16" ht="12.75">
      <c r="A17" s="5" t="s">
        <v>226</v>
      </c>
      <c r="B17" s="62" t="s">
        <v>260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121" t="str">
        <f>IF(SUM($C$17:$O$18)='[1]Produits'!$C$34,"OK","ERROR")</f>
        <v>ERROR</v>
      </c>
    </row>
    <row r="18" spans="1:15" ht="12.75">
      <c r="A18" s="5" t="s">
        <v>227</v>
      </c>
      <c r="B18" s="62" t="s">
        <v>261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6" ht="12.75">
      <c r="A19" s="5" t="s">
        <v>228</v>
      </c>
      <c r="B19" s="62" t="s">
        <v>16</v>
      </c>
      <c r="C19" s="41"/>
      <c r="D19" s="39"/>
      <c r="E19" s="50"/>
      <c r="F19" s="39"/>
      <c r="G19" s="39"/>
      <c r="H19" s="39"/>
      <c r="I19" s="39"/>
      <c r="J19" s="39"/>
      <c r="K19" s="39"/>
      <c r="L19" s="50"/>
      <c r="M19" s="39"/>
      <c r="N19" s="39"/>
      <c r="O19" s="42"/>
      <c r="P19" s="121" t="str">
        <f>IF(SUM($C$19:$D$19)+SUM($F$19:$K$19)+SUM($M$19:$O$19)='[1]Produits'!$C$35,"OK","ERROR")</f>
        <v>ERROR</v>
      </c>
    </row>
    <row r="20" spans="1:16" ht="12.75">
      <c r="A20" s="5" t="s">
        <v>229</v>
      </c>
      <c r="B20" s="62" t="s">
        <v>15</v>
      </c>
      <c r="C20" s="41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2"/>
      <c r="P20" s="121" t="str">
        <f>IF(SUM($C$20:$O$20)='[1]Produits'!$C$36,"OK","ERROR")</f>
        <v>ERROR</v>
      </c>
    </row>
    <row r="21" spans="1:16" ht="12.75">
      <c r="A21" s="5" t="s">
        <v>230</v>
      </c>
      <c r="B21" s="62" t="s">
        <v>14</v>
      </c>
      <c r="C21" s="41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2"/>
      <c r="P21" s="121" t="str">
        <f>IF(SUM($C$21:$O$21)='[1]Produits'!$C$37,"OK","ERROR")</f>
        <v>ERROR</v>
      </c>
    </row>
    <row r="22" spans="1:16" ht="12.75">
      <c r="A22" s="5" t="s">
        <v>231</v>
      </c>
      <c r="B22" s="62" t="s">
        <v>13</v>
      </c>
      <c r="C22" s="41"/>
      <c r="D22" s="39"/>
      <c r="E22" s="50"/>
      <c r="F22" s="39"/>
      <c r="G22" s="39"/>
      <c r="H22" s="39"/>
      <c r="I22" s="39"/>
      <c r="J22" s="39"/>
      <c r="K22" s="39"/>
      <c r="L22" s="50"/>
      <c r="M22" s="39"/>
      <c r="N22" s="39"/>
      <c r="O22" s="42"/>
      <c r="P22" s="121" t="str">
        <f>IF(SUM($C$22:$D$22)+SUM($F$22:$K$22)+SUM($M$22:$O$22)='[1]Produits'!$C$38,"OK","ERROR")</f>
        <v>OK</v>
      </c>
    </row>
    <row r="23" spans="1:16" ht="12.75">
      <c r="A23" s="5" t="s">
        <v>232</v>
      </c>
      <c r="B23" s="62" t="s">
        <v>23</v>
      </c>
      <c r="C23" s="124"/>
      <c r="D23" s="125"/>
      <c r="E23" s="125"/>
      <c r="F23" s="125"/>
      <c r="G23" s="125"/>
      <c r="H23" s="39"/>
      <c r="I23" s="50"/>
      <c r="J23" s="50"/>
      <c r="K23" s="50"/>
      <c r="L23" s="50"/>
      <c r="M23" s="39"/>
      <c r="N23" s="50"/>
      <c r="O23" s="42"/>
      <c r="P23" s="121" t="str">
        <f>IF(SUM($H$23:$H$23)+$M$23+$O$23='[1]Produits'!$C$39,"OK","ERROR")</f>
        <v>ERROR</v>
      </c>
    </row>
    <row r="24" spans="1:16" ht="12.75" customHeight="1">
      <c r="A24" s="5" t="s">
        <v>233</v>
      </c>
      <c r="B24" s="62" t="s">
        <v>12</v>
      </c>
      <c r="C24" s="41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2"/>
      <c r="P24" s="121" t="str">
        <f>IF(SUM($C$24:$O$24)='[1]Produits'!$C$40,"OK","ERROR")</f>
        <v>OK</v>
      </c>
    </row>
    <row r="25" spans="1:16" ht="12.75">
      <c r="A25" s="5" t="s">
        <v>234</v>
      </c>
      <c r="B25" s="62" t="s">
        <v>11</v>
      </c>
      <c r="C25" s="41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2"/>
      <c r="P25" s="121" t="str">
        <f>IF(SUM($C$25:$O$25)='[1]Produits'!$C$41,"OK","ERROR")</f>
        <v>ERROR</v>
      </c>
    </row>
    <row r="26" spans="1:16" ht="12.75">
      <c r="A26" s="5" t="s">
        <v>235</v>
      </c>
      <c r="B26" s="62" t="s">
        <v>9</v>
      </c>
      <c r="C26" s="4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2"/>
      <c r="P26" s="121" t="str">
        <f>IF(SUM($C$26:$O$26)='[1]Produits'!$C$42,"OK","ERROR")</f>
        <v>ERROR</v>
      </c>
    </row>
    <row r="27" spans="1:15" ht="12.75">
      <c r="A27" s="5" t="s">
        <v>236</v>
      </c>
      <c r="B27" s="62" t="s">
        <v>10</v>
      </c>
      <c r="C27" s="4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2"/>
    </row>
    <row r="28" spans="1:15" ht="12.75">
      <c r="A28" s="5" t="s">
        <v>40</v>
      </c>
      <c r="B28" s="63" t="s">
        <v>17</v>
      </c>
      <c r="C28" s="41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2"/>
    </row>
    <row r="29" spans="1:16" ht="12.75">
      <c r="A29" s="5" t="s">
        <v>41</v>
      </c>
      <c r="B29" s="63" t="s">
        <v>18</v>
      </c>
      <c r="C29" s="4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2"/>
      <c r="P29" s="121" t="str">
        <f>IF(SUM($C$29:$O$30)=SUM('[1]Produits'!$C$83:$C$84),"OK","ERROR")</f>
        <v>ERROR</v>
      </c>
    </row>
    <row r="30" spans="1:15" ht="12.75">
      <c r="A30" s="5" t="s">
        <v>42</v>
      </c>
      <c r="B30" s="63" t="s">
        <v>19</v>
      </c>
      <c r="C30" s="41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2"/>
    </row>
    <row r="31" spans="1:16" s="37" customFormat="1" ht="15" customHeight="1">
      <c r="A31" s="36" t="s">
        <v>43</v>
      </c>
      <c r="B31" s="64" t="s">
        <v>20</v>
      </c>
      <c r="C31" s="4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2"/>
      <c r="P31" s="121" t="str">
        <f>IF(SUM($C$31:$O$31)='[1]Produits'!$C$49,"OK","ERROR")</f>
        <v>ERROR</v>
      </c>
    </row>
    <row r="32" spans="1:15" ht="12.75">
      <c r="A32" s="6">
        <v>2</v>
      </c>
      <c r="B32" s="90" t="s">
        <v>22</v>
      </c>
      <c r="C32" s="107">
        <f>$C$33+SUM($C$57:$C$60)</f>
        <v>0</v>
      </c>
      <c r="D32" s="106">
        <f>$D$33+SUM($D$57:$D$60)</f>
        <v>0</v>
      </c>
      <c r="E32" s="106">
        <f>$E$33+SUM($E$57:$E$60)</f>
        <v>0</v>
      </c>
      <c r="F32" s="106">
        <f>$F$33+SUM($F$57:$F$60)</f>
        <v>0</v>
      </c>
      <c r="G32" s="106">
        <f>$G$33+SUM($G$57:$G$60)</f>
        <v>0</v>
      </c>
      <c r="H32" s="106">
        <f>$H$33+SUM($H$57:$H$60)</f>
        <v>0</v>
      </c>
      <c r="I32" s="106">
        <f>$I$33+SUM($I$57:$I$60)</f>
        <v>0</v>
      </c>
      <c r="J32" s="106">
        <f>$J$33+SUM($J$57:$J$60)</f>
        <v>0</v>
      </c>
      <c r="K32" s="106">
        <f>$K$33+SUM($K$57:$K$60)</f>
        <v>0</v>
      </c>
      <c r="L32" s="106">
        <f>$L$33+SUM($L$57:$L$60)</f>
        <v>0</v>
      </c>
      <c r="M32" s="106">
        <f>$M$33+SUM($M$57:$M$60)</f>
        <v>0</v>
      </c>
      <c r="N32" s="106">
        <f>$N$33+SUM($N$57:$N$60)</f>
        <v>0</v>
      </c>
      <c r="O32" s="109">
        <f>$O$33+SUM($O$57:$O$60)</f>
        <v>0</v>
      </c>
    </row>
    <row r="33" spans="1:15" ht="12.75">
      <c r="A33" s="6" t="s">
        <v>44</v>
      </c>
      <c r="B33" s="66" t="s">
        <v>6</v>
      </c>
      <c r="C33" s="107">
        <f>SUM($C$35:$C$40)+$C$48+$C$52+$C$56</f>
        <v>0</v>
      </c>
      <c r="D33" s="106">
        <f>SUM($D$35:$D$48)+$D$52+$D$56</f>
        <v>0</v>
      </c>
      <c r="E33" s="108">
        <f>SUM($E$35:$E$36)+SUM($E$38:$E$48)+$E$52+$E$56</f>
        <v>0</v>
      </c>
      <c r="F33" s="106">
        <f>SUM($F$35:$F$40)+$F$48+$F$52+$F$56</f>
        <v>0</v>
      </c>
      <c r="G33" s="106">
        <f>SUM($G$35:$G$40)+SUM($G$47:$G$48)+$G$52+$G$56</f>
        <v>0</v>
      </c>
      <c r="H33" s="106">
        <f>SUM($H$34:$H$40)+$H$48+$H$52+$H$56</f>
        <v>0</v>
      </c>
      <c r="I33" s="106">
        <f>SUM($I$35:$I$40)+$I$48+$I$52+$I$56</f>
        <v>0</v>
      </c>
      <c r="J33" s="106">
        <f>SUM($J$35:$J$40)+$J$48+$J$52+$J$56</f>
        <v>0</v>
      </c>
      <c r="K33" s="106">
        <f>SUM($K$35:$K$48)+$K$52+$K$56</f>
        <v>0</v>
      </c>
      <c r="L33" s="106">
        <f>SUM($L$35:$L$36)+SUM($L$38:$L$48)+$L$52+$L$56</f>
        <v>0</v>
      </c>
      <c r="M33" s="106">
        <f>SUM($M$34:$M$40)+SUM($M$47:$M$48)+$M$52+$M$56</f>
        <v>0</v>
      </c>
      <c r="N33" s="106">
        <f>SUM($N$35:$N$40)+$N$48+$N$52+$N$56</f>
        <v>0</v>
      </c>
      <c r="O33" s="109">
        <f>SUM($O$34:$O$40)+SUM($O$47:$O$48)+$O$52+$O$56</f>
        <v>0</v>
      </c>
    </row>
    <row r="34" spans="1:16" ht="12.75">
      <c r="A34" s="6" t="s">
        <v>45</v>
      </c>
      <c r="B34" s="62" t="s">
        <v>37</v>
      </c>
      <c r="C34" s="51"/>
      <c r="D34" s="50"/>
      <c r="E34" s="50"/>
      <c r="F34" s="50"/>
      <c r="G34" s="50"/>
      <c r="H34" s="39"/>
      <c r="I34" s="50"/>
      <c r="J34" s="50"/>
      <c r="K34" s="50"/>
      <c r="L34" s="50"/>
      <c r="M34" s="39"/>
      <c r="N34" s="50"/>
      <c r="O34" s="42"/>
      <c r="P34" s="121" t="str">
        <f>IF($H$34+$M$34+$O$34='[1]Charges'!$C$29,"OK","ERROR")</f>
        <v>ERROR</v>
      </c>
    </row>
    <row r="35" spans="1:16" ht="12.75">
      <c r="A35" s="6" t="s">
        <v>132</v>
      </c>
      <c r="B35" s="62" t="s">
        <v>24</v>
      </c>
      <c r="C35" s="4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2"/>
      <c r="P35" s="121" t="str">
        <f>IF(SUM($C$35:$O$35)='[1]Charges'!$C$30,"OK","ERROR")</f>
        <v>ERROR</v>
      </c>
    </row>
    <row r="36" spans="1:16" ht="12.75">
      <c r="A36" s="6" t="s">
        <v>133</v>
      </c>
      <c r="B36" s="62" t="s">
        <v>25</v>
      </c>
      <c r="C36" s="41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2"/>
      <c r="P36" s="121" t="str">
        <f>IF(SUM($C$36:$O$36)='[1]Charges'!$C$31,"OK","ERROR")</f>
        <v>ERROR</v>
      </c>
    </row>
    <row r="37" spans="1:16" ht="12.75">
      <c r="A37" s="6" t="s">
        <v>134</v>
      </c>
      <c r="B37" s="62" t="s">
        <v>26</v>
      </c>
      <c r="C37" s="41"/>
      <c r="D37" s="39"/>
      <c r="E37" s="50"/>
      <c r="F37" s="39"/>
      <c r="G37" s="39"/>
      <c r="H37" s="39"/>
      <c r="I37" s="39"/>
      <c r="J37" s="39"/>
      <c r="K37" s="39"/>
      <c r="L37" s="50"/>
      <c r="M37" s="39"/>
      <c r="N37" s="39"/>
      <c r="O37" s="42"/>
      <c r="P37" s="121" t="str">
        <f>IF(SUM($C$37:$D$37)+SUM($F$37:$K$37)+SUM($M$37:$O$37)='[1]Charges'!$C$32,"OK","ERROR")</f>
        <v>OK</v>
      </c>
    </row>
    <row r="38" spans="1:16" ht="12.75">
      <c r="A38" s="6" t="s">
        <v>139</v>
      </c>
      <c r="B38" s="62" t="s">
        <v>27</v>
      </c>
      <c r="C38" s="41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2"/>
      <c r="P38" s="121" t="str">
        <f>IF(SUM(C38:O38)='[1]Charges'!$C$34,"OK","ERROR")</f>
        <v>ERROR</v>
      </c>
    </row>
    <row r="39" spans="1:16" ht="12.75">
      <c r="A39" s="6" t="s">
        <v>140</v>
      </c>
      <c r="B39" s="62" t="s">
        <v>262</v>
      </c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  <c r="P39" s="121" t="str">
        <f>IF(SUM($C$39:$O$40)+SUM($D$41:$E$41)+SUM($K$41:$L$41)='[1]Charges'!$C$35,"OK","ERROR")</f>
        <v>ERROR</v>
      </c>
    </row>
    <row r="40" spans="1:15" ht="12.75">
      <c r="A40" s="6" t="s">
        <v>141</v>
      </c>
      <c r="B40" s="62" t="s">
        <v>263</v>
      </c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1:15" ht="12.75">
      <c r="A41" s="6" t="s">
        <v>142</v>
      </c>
      <c r="B41" s="62" t="s">
        <v>264</v>
      </c>
      <c r="C41" s="51"/>
      <c r="D41" s="47"/>
      <c r="E41" s="47"/>
      <c r="F41" s="50"/>
      <c r="G41" s="50"/>
      <c r="H41" s="50"/>
      <c r="I41" s="50"/>
      <c r="J41" s="50"/>
      <c r="K41" s="47"/>
      <c r="L41" s="47"/>
      <c r="M41" s="50"/>
      <c r="N41" s="50"/>
      <c r="O41" s="52"/>
    </row>
    <row r="42" spans="1:16" ht="12.75">
      <c r="A42" s="6" t="s">
        <v>143</v>
      </c>
      <c r="B42" s="62" t="s">
        <v>28</v>
      </c>
      <c r="C42" s="51"/>
      <c r="D42" s="39"/>
      <c r="E42" s="39"/>
      <c r="F42" s="50"/>
      <c r="G42" s="50"/>
      <c r="H42" s="50"/>
      <c r="I42" s="50"/>
      <c r="J42" s="50"/>
      <c r="K42" s="39"/>
      <c r="L42" s="39"/>
      <c r="M42" s="50"/>
      <c r="N42" s="50"/>
      <c r="O42" s="52"/>
      <c r="P42" s="121" t="str">
        <f>IF(SUM($D$42:$E$42)+SUM($K$42:$L$42)='[1]Charges'!$C$36,"OK","ERROR")</f>
        <v>ERROR</v>
      </c>
    </row>
    <row r="43" spans="1:16" ht="12.75">
      <c r="A43" s="6" t="s">
        <v>144</v>
      </c>
      <c r="B43" s="62" t="s">
        <v>255</v>
      </c>
      <c r="C43" s="51"/>
      <c r="D43" s="39"/>
      <c r="E43" s="39"/>
      <c r="F43" s="50"/>
      <c r="G43" s="50"/>
      <c r="H43" s="50"/>
      <c r="I43" s="50"/>
      <c r="J43" s="50"/>
      <c r="K43" s="39"/>
      <c r="L43" s="39"/>
      <c r="M43" s="50"/>
      <c r="N43" s="50"/>
      <c r="O43" s="52"/>
      <c r="P43" s="121" t="str">
        <f>IF(SUM($D$43:$E$43)+SUM($K$43:$L$43)='[1]Charges'!$C$37,"OK","ERROR")</f>
        <v>ERROR</v>
      </c>
    </row>
    <row r="44" spans="1:16" ht="12.75">
      <c r="A44" s="6" t="s">
        <v>237</v>
      </c>
      <c r="B44" s="62" t="s">
        <v>29</v>
      </c>
      <c r="C44" s="51"/>
      <c r="D44" s="39"/>
      <c r="E44" s="39"/>
      <c r="F44" s="50"/>
      <c r="G44" s="50"/>
      <c r="H44" s="50"/>
      <c r="I44" s="50"/>
      <c r="J44" s="50"/>
      <c r="K44" s="39"/>
      <c r="L44" s="39"/>
      <c r="M44" s="50"/>
      <c r="N44" s="50"/>
      <c r="O44" s="52"/>
      <c r="P44" s="121" t="str">
        <f>IF(SUM($D$44:$E$44)+SUM($K$44:$L$44)='[1]Charges'!$C$38,"OK","ERROR")</f>
        <v>ERROR</v>
      </c>
    </row>
    <row r="45" spans="1:16" ht="12.75">
      <c r="A45" s="6" t="s">
        <v>238</v>
      </c>
      <c r="B45" s="62" t="s">
        <v>30</v>
      </c>
      <c r="C45" s="51"/>
      <c r="D45" s="39"/>
      <c r="E45" s="39"/>
      <c r="F45" s="50"/>
      <c r="G45" s="50"/>
      <c r="H45" s="50"/>
      <c r="I45" s="50"/>
      <c r="J45" s="50"/>
      <c r="K45" s="39"/>
      <c r="L45" s="39"/>
      <c r="M45" s="50"/>
      <c r="N45" s="50"/>
      <c r="O45" s="52"/>
      <c r="P45" s="121" t="str">
        <f>IF(SUM($D$45:$E$45)+SUM($K$45:$L$45)='[1]Charges'!$C$39,"OK","ERROR")</f>
        <v>ERROR</v>
      </c>
    </row>
    <row r="46" spans="1:16" ht="12.75">
      <c r="A46" s="6" t="s">
        <v>239</v>
      </c>
      <c r="B46" s="62" t="s">
        <v>31</v>
      </c>
      <c r="C46" s="51"/>
      <c r="D46" s="39"/>
      <c r="E46" s="39"/>
      <c r="F46" s="50"/>
      <c r="G46" s="50"/>
      <c r="H46" s="50"/>
      <c r="I46" s="50"/>
      <c r="J46" s="50"/>
      <c r="K46" s="39"/>
      <c r="L46" s="39"/>
      <c r="M46" s="50"/>
      <c r="N46" s="50"/>
      <c r="O46" s="52"/>
      <c r="P46" s="121" t="str">
        <f>IF(SUM($D$46:$E$46)+SUM($K$46:$L$46)='[1]Charges'!$C$40,"OK","ERROR")</f>
        <v>ERROR</v>
      </c>
    </row>
    <row r="47" spans="1:16" ht="12.75">
      <c r="A47" s="6" t="s">
        <v>240</v>
      </c>
      <c r="B47" s="62" t="s">
        <v>33</v>
      </c>
      <c r="C47" s="51"/>
      <c r="D47" s="39"/>
      <c r="E47" s="39"/>
      <c r="F47" s="50"/>
      <c r="G47" s="39"/>
      <c r="H47" s="50"/>
      <c r="I47" s="50"/>
      <c r="J47" s="50"/>
      <c r="K47" s="39"/>
      <c r="L47" s="39"/>
      <c r="M47" s="39"/>
      <c r="N47" s="50"/>
      <c r="O47" s="42"/>
      <c r="P47" s="121" t="str">
        <f>IF(SUM($D$47:$E$47)+$G$47+SUM($K$47:$M$47)+$O$47='[1]Charges'!$C$41,"OK","ERROR")</f>
        <v>OK</v>
      </c>
    </row>
    <row r="48" spans="1:16" ht="12.75">
      <c r="A48" s="6" t="s">
        <v>241</v>
      </c>
      <c r="B48" s="62" t="s">
        <v>32</v>
      </c>
      <c r="C48" s="104">
        <f>SUM($C$49:$C$51)</f>
        <v>0</v>
      </c>
      <c r="D48" s="105">
        <f>SUM($D$49:$D$51)</f>
        <v>0</v>
      </c>
      <c r="E48" s="105">
        <f>SUM($E$49:$E$51)</f>
        <v>0</v>
      </c>
      <c r="F48" s="105">
        <f>SUM($F$49:$F$51)</f>
        <v>0</v>
      </c>
      <c r="G48" s="105">
        <f>SUM($G$49:$G$51)</f>
        <v>0</v>
      </c>
      <c r="H48" s="105">
        <f>SUM($H$49:$H$51)</f>
        <v>0</v>
      </c>
      <c r="I48" s="105">
        <f>SUM($I$49:$I$51)</f>
        <v>0</v>
      </c>
      <c r="J48" s="105">
        <f>SUM($J$49:$J$51)</f>
        <v>0</v>
      </c>
      <c r="K48" s="105">
        <f>SUM($K$49:$K$51)</f>
        <v>0</v>
      </c>
      <c r="L48" s="105">
        <f>SUM($L$49:$L$51)</f>
        <v>0</v>
      </c>
      <c r="M48" s="105">
        <f>SUM($M$49:$M$51)</f>
        <v>0</v>
      </c>
      <c r="N48" s="105">
        <f>SUM($N$49:$N$51)</f>
        <v>0</v>
      </c>
      <c r="O48" s="112">
        <f>SUM($O$49:$O$51)</f>
        <v>0</v>
      </c>
      <c r="P48" s="121" t="str">
        <f>IF(SUM($C$48:$O$48)='[1]Charges'!$C$42,"OK","ERROR")</f>
        <v>ERROR</v>
      </c>
    </row>
    <row r="49" spans="1:16" ht="12.75">
      <c r="A49" s="6" t="s">
        <v>242</v>
      </c>
      <c r="B49" s="65" t="s">
        <v>257</v>
      </c>
      <c r="C49" s="4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2"/>
      <c r="P49" s="60"/>
    </row>
    <row r="50" spans="1:16" ht="12.75">
      <c r="A50" s="6" t="s">
        <v>243</v>
      </c>
      <c r="B50" s="65" t="s">
        <v>258</v>
      </c>
      <c r="C50" s="4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2"/>
      <c r="P50" s="60"/>
    </row>
    <row r="51" spans="1:16" ht="12.75">
      <c r="A51" s="6" t="s">
        <v>244</v>
      </c>
      <c r="B51" s="65" t="s">
        <v>259</v>
      </c>
      <c r="C51" s="4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2"/>
      <c r="P51" s="60"/>
    </row>
    <row r="52" spans="1:16" ht="12.75">
      <c r="A52" s="6" t="s">
        <v>245</v>
      </c>
      <c r="B52" s="62" t="s">
        <v>256</v>
      </c>
      <c r="C52" s="104">
        <f>SUM($C$53:$C$55)</f>
        <v>0</v>
      </c>
      <c r="D52" s="105">
        <f>SUM($D$53:$D$55)</f>
        <v>0</v>
      </c>
      <c r="E52" s="105">
        <f>SUM($E$53:$E$55)</f>
        <v>0</v>
      </c>
      <c r="F52" s="105">
        <f>SUM($F$53:$F$55)</f>
        <v>0</v>
      </c>
      <c r="G52" s="105">
        <f>SUM($G$53:$G$55)</f>
        <v>0</v>
      </c>
      <c r="H52" s="105">
        <f>SUM($H$53:$H$55)</f>
        <v>0</v>
      </c>
      <c r="I52" s="105">
        <f>SUM($I$53:$I$55)</f>
        <v>0</v>
      </c>
      <c r="J52" s="105">
        <f>SUM($J$53:$J$55)</f>
        <v>0</v>
      </c>
      <c r="K52" s="105">
        <f>SUM($K$53:$K$55)</f>
        <v>0</v>
      </c>
      <c r="L52" s="105">
        <f>SUM($L$53:$L$55)</f>
        <v>0</v>
      </c>
      <c r="M52" s="105">
        <f>SUM($M$53:$M$55)</f>
        <v>0</v>
      </c>
      <c r="N52" s="105">
        <f>SUM($N$53:$N$55)</f>
        <v>0</v>
      </c>
      <c r="O52" s="112">
        <f>SUM($O$53:$O$55)</f>
        <v>0</v>
      </c>
      <c r="P52" s="121" t="str">
        <f>IF(SUM($C$52:$O$52)='[1]Charges'!$C$43,"OK","ERROR")</f>
        <v>ERROR</v>
      </c>
    </row>
    <row r="53" spans="1:16" ht="12.75">
      <c r="A53" s="6" t="s">
        <v>246</v>
      </c>
      <c r="B53" s="65" t="s">
        <v>257</v>
      </c>
      <c r="C53" s="4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2"/>
      <c r="P53" s="60"/>
    </row>
    <row r="54" spans="1:16" ht="12.75">
      <c r="A54" s="6" t="s">
        <v>247</v>
      </c>
      <c r="B54" s="65" t="s">
        <v>258</v>
      </c>
      <c r="C54" s="4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2"/>
      <c r="P54" s="60"/>
    </row>
    <row r="55" spans="1:16" ht="12.75">
      <c r="A55" s="6" t="s">
        <v>248</v>
      </c>
      <c r="B55" s="65" t="s">
        <v>259</v>
      </c>
      <c r="C55" s="41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2"/>
      <c r="P55" s="60"/>
    </row>
    <row r="56" spans="1:16" ht="12.75">
      <c r="A56" s="6" t="s">
        <v>249</v>
      </c>
      <c r="B56" s="62" t="s">
        <v>9</v>
      </c>
      <c r="C56" s="41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2"/>
      <c r="P56" s="121" t="str">
        <f>IF(SUM($C$56:$O$56)='[1]Charges'!$C$44,"OK","ERROR")</f>
        <v>ERROR</v>
      </c>
    </row>
    <row r="57" spans="1:16" ht="12.75">
      <c r="A57" s="6" t="s">
        <v>46</v>
      </c>
      <c r="B57" s="66" t="s">
        <v>35</v>
      </c>
      <c r="C57" s="41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2"/>
      <c r="P57" s="121" t="str">
        <f>IF(SUM($C$57:$O$57)='[1]Charges'!$C$50,"OK","ERROR")</f>
        <v>ERROR</v>
      </c>
    </row>
    <row r="58" spans="1:15" ht="12.75">
      <c r="A58" s="6" t="s">
        <v>47</v>
      </c>
      <c r="B58" s="75" t="s">
        <v>265</v>
      </c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</row>
    <row r="59" spans="1:15" ht="12.75" customHeight="1">
      <c r="A59" s="6" t="s">
        <v>48</v>
      </c>
      <c r="B59" s="66" t="s">
        <v>34</v>
      </c>
      <c r="C59" s="41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2"/>
    </row>
    <row r="60" spans="1:15" ht="13.5" customHeight="1" thickBot="1">
      <c r="A60" s="28" t="s">
        <v>49</v>
      </c>
      <c r="B60" s="67" t="s">
        <v>36</v>
      </c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5"/>
    </row>
    <row r="61" spans="3:15" ht="12.75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3:15" ht="12.75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3:15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3:15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3:15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3:15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3:15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101" ht="12.75">
      <c r="B101" s="1"/>
    </row>
    <row r="102" ht="12.75">
      <c r="B102" s="84"/>
    </row>
    <row r="103" ht="12.75">
      <c r="B103" s="84"/>
    </row>
  </sheetData>
  <sheetProtection/>
  <mergeCells count="11">
    <mergeCell ref="A7:O7"/>
    <mergeCell ref="B10:B12"/>
    <mergeCell ref="C10:I10"/>
    <mergeCell ref="J10:N10"/>
    <mergeCell ref="O10:O11"/>
    <mergeCell ref="A1:O1"/>
    <mergeCell ref="A2:O2"/>
    <mergeCell ref="A3:O3"/>
    <mergeCell ref="A4:O4"/>
    <mergeCell ref="A5:O5"/>
    <mergeCell ref="A6:O6"/>
  </mergeCells>
  <printOptions horizontalCentered="1"/>
  <pageMargins left="0" right="0" top="0.2362204724409449" bottom="0.1968503937007874" header="0.1968503937007874" footer="0.1968503937007874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="75" zoomScaleNormal="75" zoomScalePageLayoutView="0" workbookViewId="0" topLeftCell="A1">
      <selection activeCell="P23" sqref="P23"/>
    </sheetView>
  </sheetViews>
  <sheetFormatPr defaultColWidth="11.421875" defaultRowHeight="12.75"/>
  <cols>
    <col min="1" max="1" width="5.140625" style="1" customWidth="1"/>
    <col min="2" max="2" width="50.140625" style="0" customWidth="1"/>
    <col min="3" max="5" width="20.7109375" style="0" customWidth="1"/>
  </cols>
  <sheetData>
    <row r="1" spans="1:5" ht="19.5" customHeight="1">
      <c r="A1" s="129" t="s">
        <v>252</v>
      </c>
      <c r="B1" s="147"/>
      <c r="C1" s="147"/>
      <c r="D1" s="147"/>
      <c r="E1" s="148"/>
    </row>
    <row r="2" spans="1:7" ht="14.25" customHeight="1">
      <c r="A2" s="149"/>
      <c r="B2" s="150"/>
      <c r="C2" s="150"/>
      <c r="D2" s="150"/>
      <c r="E2" s="151"/>
      <c r="F2" s="60"/>
      <c r="G2" s="60"/>
    </row>
    <row r="3" spans="1:7" ht="14.25" customHeight="1">
      <c r="A3" s="14"/>
      <c r="B3" s="152"/>
      <c r="C3" s="152"/>
      <c r="D3" s="152"/>
      <c r="E3" s="153"/>
      <c r="F3" s="60"/>
      <c r="G3" s="60"/>
    </row>
    <row r="4" spans="1:7" ht="14.25" customHeight="1">
      <c r="A4" s="14"/>
      <c r="B4" s="7"/>
      <c r="C4" s="7"/>
      <c r="D4" s="8"/>
      <c r="E4" s="21"/>
      <c r="F4" s="60"/>
      <c r="G4" s="60"/>
    </row>
    <row r="5" spans="1:7" ht="14.25" customHeight="1">
      <c r="A5" s="14"/>
      <c r="B5" s="7"/>
      <c r="C5" s="7"/>
      <c r="D5" s="7"/>
      <c r="E5" s="21"/>
      <c r="F5" s="60"/>
      <c r="G5" s="60"/>
    </row>
    <row r="6" spans="1:5" ht="14.25" customHeight="1">
      <c r="A6" s="14"/>
      <c r="B6" s="7"/>
      <c r="C6" s="7"/>
      <c r="D6" s="7"/>
      <c r="E6" s="21"/>
    </row>
    <row r="7" spans="1:5" ht="14.25" customHeight="1" thickBot="1">
      <c r="A7" s="15"/>
      <c r="B7" s="9"/>
      <c r="C7" s="10"/>
      <c r="D7" s="9"/>
      <c r="E7" s="22"/>
    </row>
    <row r="8" spans="1:5" ht="12.75">
      <c r="A8" s="30"/>
      <c r="B8" s="31"/>
      <c r="C8" s="32"/>
      <c r="D8" s="31"/>
      <c r="E8" s="35"/>
    </row>
    <row r="9" ht="13.5" thickBot="1"/>
    <row r="10" spans="1:5" s="37" customFormat="1" ht="19.5" customHeight="1">
      <c r="A10" s="55"/>
      <c r="B10" s="154" t="s">
        <v>214</v>
      </c>
      <c r="C10" s="144" t="s">
        <v>266</v>
      </c>
      <c r="D10" s="145"/>
      <c r="E10" s="146"/>
    </row>
    <row r="11" spans="1:5" s="37" customFormat="1" ht="19.5" customHeight="1">
      <c r="A11" s="56"/>
      <c r="B11" s="155"/>
      <c r="C11" s="157" t="s">
        <v>38</v>
      </c>
      <c r="D11" s="69" t="s">
        <v>275</v>
      </c>
      <c r="E11" s="70" t="s">
        <v>275</v>
      </c>
    </row>
    <row r="12" spans="1:5" s="37" customFormat="1" ht="17.25" customHeight="1">
      <c r="A12" s="56"/>
      <c r="B12" s="155"/>
      <c r="C12" s="158"/>
      <c r="D12" s="93" t="s">
        <v>276</v>
      </c>
      <c r="E12" s="94" t="s">
        <v>277</v>
      </c>
    </row>
    <row r="13" spans="1:5" s="37" customFormat="1" ht="12.75" customHeight="1">
      <c r="A13" s="57"/>
      <c r="B13" s="156"/>
      <c r="C13" s="12">
        <v>1</v>
      </c>
      <c r="D13" s="12">
        <v>2</v>
      </c>
      <c r="E13" s="13">
        <v>3</v>
      </c>
    </row>
    <row r="14" spans="1:5" s="37" customFormat="1" ht="19.5" customHeight="1">
      <c r="A14" s="19">
        <v>1</v>
      </c>
      <c r="B14" s="88" t="s">
        <v>56</v>
      </c>
      <c r="C14" s="113">
        <f>SUM($C$15:$C$29)</f>
        <v>0</v>
      </c>
      <c r="D14" s="113">
        <f>SUM($D$15:$D$29)</f>
        <v>0</v>
      </c>
      <c r="E14" s="114">
        <f>SUM($E$15:$E$29)</f>
        <v>0</v>
      </c>
    </row>
    <row r="15" spans="1:5" s="37" customFormat="1" ht="19.5" customHeight="1">
      <c r="A15" s="58" t="s">
        <v>39</v>
      </c>
      <c r="B15" s="71" t="s">
        <v>57</v>
      </c>
      <c r="C15" s="39"/>
      <c r="D15" s="39"/>
      <c r="E15" s="42"/>
    </row>
    <row r="16" spans="1:5" s="37" customFormat="1" ht="19.5" customHeight="1">
      <c r="A16" s="58" t="s">
        <v>40</v>
      </c>
      <c r="B16" s="71" t="s">
        <v>58</v>
      </c>
      <c r="C16" s="39"/>
      <c r="D16" s="39"/>
      <c r="E16" s="42"/>
    </row>
    <row r="17" spans="1:5" s="37" customFormat="1" ht="19.5" customHeight="1">
      <c r="A17" s="58" t="s">
        <v>41</v>
      </c>
      <c r="B17" s="71" t="s">
        <v>59</v>
      </c>
      <c r="C17" s="39"/>
      <c r="D17" s="39"/>
      <c r="E17" s="42"/>
    </row>
    <row r="18" spans="1:5" s="37" customFormat="1" ht="19.5" customHeight="1">
      <c r="A18" s="58" t="s">
        <v>42</v>
      </c>
      <c r="B18" s="71" t="s">
        <v>60</v>
      </c>
      <c r="C18" s="39"/>
      <c r="D18" s="39"/>
      <c r="E18" s="42"/>
    </row>
    <row r="19" spans="1:5" s="37" customFormat="1" ht="19.5" customHeight="1">
      <c r="A19" s="58" t="s">
        <v>43</v>
      </c>
      <c r="B19" s="71" t="s">
        <v>61</v>
      </c>
      <c r="C19" s="39"/>
      <c r="D19" s="39"/>
      <c r="E19" s="42"/>
    </row>
    <row r="20" spans="1:5" s="37" customFormat="1" ht="19.5" customHeight="1">
      <c r="A20" s="58" t="s">
        <v>55</v>
      </c>
      <c r="B20" s="71" t="s">
        <v>62</v>
      </c>
      <c r="C20" s="39"/>
      <c r="D20" s="39"/>
      <c r="E20" s="42"/>
    </row>
    <row r="21" spans="1:5" s="37" customFormat="1" ht="19.5" customHeight="1">
      <c r="A21" s="58" t="s">
        <v>72</v>
      </c>
      <c r="B21" s="71" t="s">
        <v>63</v>
      </c>
      <c r="C21" s="39"/>
      <c r="D21" s="39"/>
      <c r="E21" s="42"/>
    </row>
    <row r="22" spans="1:5" s="37" customFormat="1" ht="19.5" customHeight="1">
      <c r="A22" s="58" t="s">
        <v>73</v>
      </c>
      <c r="B22" s="71" t="s">
        <v>64</v>
      </c>
      <c r="C22" s="39"/>
      <c r="D22" s="39"/>
      <c r="E22" s="42"/>
    </row>
    <row r="23" spans="1:5" s="37" customFormat="1" ht="19.5" customHeight="1">
      <c r="A23" s="58" t="s">
        <v>74</v>
      </c>
      <c r="B23" s="71" t="s">
        <v>65</v>
      </c>
      <c r="C23" s="39"/>
      <c r="D23" s="39"/>
      <c r="E23" s="42"/>
    </row>
    <row r="24" spans="1:5" s="37" customFormat="1" ht="19.5" customHeight="1">
      <c r="A24" s="58" t="s">
        <v>75</v>
      </c>
      <c r="B24" s="71" t="s">
        <v>66</v>
      </c>
      <c r="C24" s="39"/>
      <c r="D24" s="39"/>
      <c r="E24" s="42"/>
    </row>
    <row r="25" spans="1:5" s="37" customFormat="1" ht="19.5" customHeight="1">
      <c r="A25" s="58" t="s">
        <v>76</v>
      </c>
      <c r="B25" s="71" t="s">
        <v>67</v>
      </c>
      <c r="C25" s="39"/>
      <c r="D25" s="39"/>
      <c r="E25" s="42"/>
    </row>
    <row r="26" spans="1:5" s="37" customFormat="1" ht="19.5" customHeight="1">
      <c r="A26" s="58" t="s">
        <v>77</v>
      </c>
      <c r="B26" s="71" t="s">
        <v>68</v>
      </c>
      <c r="C26" s="39"/>
      <c r="D26" s="39"/>
      <c r="E26" s="42"/>
    </row>
    <row r="27" spans="1:5" s="37" customFormat="1" ht="19.5" customHeight="1">
      <c r="A27" s="58" t="s">
        <v>78</v>
      </c>
      <c r="B27" s="71" t="s">
        <v>69</v>
      </c>
      <c r="C27" s="39"/>
      <c r="D27" s="39"/>
      <c r="E27" s="42"/>
    </row>
    <row r="28" spans="1:5" s="37" customFormat="1" ht="19.5" customHeight="1">
      <c r="A28" s="58" t="s">
        <v>82</v>
      </c>
      <c r="B28" s="71" t="s">
        <v>70</v>
      </c>
      <c r="C28" s="39"/>
      <c r="D28" s="39"/>
      <c r="E28" s="42"/>
    </row>
    <row r="29" spans="1:5" s="37" customFormat="1" ht="19.5" customHeight="1">
      <c r="A29" s="59" t="s">
        <v>83</v>
      </c>
      <c r="B29" s="72" t="s">
        <v>71</v>
      </c>
      <c r="C29" s="39"/>
      <c r="D29" s="39"/>
      <c r="E29" s="42"/>
    </row>
    <row r="30" spans="1:5" s="37" customFormat="1" ht="19.5" customHeight="1">
      <c r="A30" s="19">
        <v>2</v>
      </c>
      <c r="B30" s="89" t="s">
        <v>84</v>
      </c>
      <c r="C30" s="115">
        <f>SUM($C$31:$C$41)</f>
        <v>0</v>
      </c>
      <c r="D30" s="115">
        <f>SUM($D$31:$D$41)</f>
        <v>0</v>
      </c>
      <c r="E30" s="116">
        <f>SUM($E$31:$E$41)</f>
        <v>0</v>
      </c>
    </row>
    <row r="31" spans="1:5" s="37" customFormat="1" ht="19.5" customHeight="1">
      <c r="A31" s="19" t="s">
        <v>44</v>
      </c>
      <c r="B31" s="73" t="s">
        <v>57</v>
      </c>
      <c r="C31" s="39"/>
      <c r="D31" s="39"/>
      <c r="E31" s="42"/>
    </row>
    <row r="32" spans="1:5" s="37" customFormat="1" ht="19.5" customHeight="1">
      <c r="A32" s="19" t="s">
        <v>46</v>
      </c>
      <c r="B32" s="73" t="s">
        <v>85</v>
      </c>
      <c r="C32" s="39"/>
      <c r="D32" s="39"/>
      <c r="E32" s="42"/>
    </row>
    <row r="33" spans="1:5" s="37" customFormat="1" ht="19.5" customHeight="1">
      <c r="A33" s="19" t="s">
        <v>47</v>
      </c>
      <c r="B33" s="73" t="s">
        <v>86</v>
      </c>
      <c r="C33" s="39"/>
      <c r="D33" s="39"/>
      <c r="E33" s="42"/>
    </row>
    <row r="34" spans="1:5" s="37" customFormat="1" ht="19.5" customHeight="1">
      <c r="A34" s="19" t="s">
        <v>48</v>
      </c>
      <c r="B34" s="73" t="s">
        <v>87</v>
      </c>
      <c r="C34" s="39"/>
      <c r="D34" s="39"/>
      <c r="E34" s="42"/>
    </row>
    <row r="35" spans="1:5" s="37" customFormat="1" ht="19.5" customHeight="1">
      <c r="A35" s="19" t="s">
        <v>49</v>
      </c>
      <c r="B35" s="73" t="s">
        <v>61</v>
      </c>
      <c r="C35" s="39"/>
      <c r="D35" s="39"/>
      <c r="E35" s="42"/>
    </row>
    <row r="36" spans="1:5" s="37" customFormat="1" ht="19.5" customHeight="1">
      <c r="A36" s="19" t="s">
        <v>92</v>
      </c>
      <c r="B36" s="73" t="s">
        <v>62</v>
      </c>
      <c r="C36" s="39"/>
      <c r="D36" s="39"/>
      <c r="E36" s="42"/>
    </row>
    <row r="37" spans="1:5" s="37" customFormat="1" ht="19.5" customHeight="1">
      <c r="A37" s="19" t="s">
        <v>93</v>
      </c>
      <c r="B37" s="73" t="s">
        <v>63</v>
      </c>
      <c r="C37" s="39"/>
      <c r="D37" s="39"/>
      <c r="E37" s="42"/>
    </row>
    <row r="38" spans="1:5" s="37" customFormat="1" ht="19.5" customHeight="1">
      <c r="A38" s="19" t="s">
        <v>94</v>
      </c>
      <c r="B38" s="73" t="s">
        <v>88</v>
      </c>
      <c r="C38" s="39"/>
      <c r="D38" s="39"/>
      <c r="E38" s="42"/>
    </row>
    <row r="39" spans="1:5" s="37" customFormat="1" ht="19.5" customHeight="1">
      <c r="A39" s="19" t="s">
        <v>95</v>
      </c>
      <c r="B39" s="73" t="s">
        <v>89</v>
      </c>
      <c r="C39" s="39"/>
      <c r="D39" s="39"/>
      <c r="E39" s="42"/>
    </row>
    <row r="40" spans="1:5" s="37" customFormat="1" ht="19.5" customHeight="1">
      <c r="A40" s="19" t="s">
        <v>96</v>
      </c>
      <c r="B40" s="73" t="s">
        <v>90</v>
      </c>
      <c r="C40" s="39"/>
      <c r="D40" s="39"/>
      <c r="E40" s="42"/>
    </row>
    <row r="41" spans="1:5" s="37" customFormat="1" ht="19.5" customHeight="1" thickBot="1">
      <c r="A41" s="20" t="s">
        <v>97</v>
      </c>
      <c r="B41" s="74" t="s">
        <v>91</v>
      </c>
      <c r="C41" s="53"/>
      <c r="D41" s="53"/>
      <c r="E41" s="54"/>
    </row>
    <row r="42" spans="3:5" ht="12.75">
      <c r="C42" s="68"/>
      <c r="D42" s="68"/>
      <c r="E42" s="68"/>
    </row>
    <row r="43" spans="3:5" ht="12.75">
      <c r="C43" s="68"/>
      <c r="D43" s="68"/>
      <c r="E43" s="68"/>
    </row>
    <row r="101" ht="12.75">
      <c r="B101" s="1"/>
    </row>
    <row r="102" ht="12.75">
      <c r="B102" s="84"/>
    </row>
    <row r="103" ht="12.75">
      <c r="B103" s="84"/>
    </row>
  </sheetData>
  <sheetProtection/>
  <mergeCells count="6">
    <mergeCell ref="A1:E1"/>
    <mergeCell ref="A2:E2"/>
    <mergeCell ref="B3:E3"/>
    <mergeCell ref="B10:B13"/>
    <mergeCell ref="C10:E10"/>
    <mergeCell ref="C11:C12"/>
  </mergeCells>
  <printOptions horizontalCentered="1"/>
  <pageMargins left="0.35433070866141736" right="0.31496062992125984" top="0.5905511811023623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"/>
  <sheetViews>
    <sheetView zoomScale="85" zoomScaleNormal="85" zoomScalePageLayoutView="0" workbookViewId="0" topLeftCell="A1">
      <selection activeCell="A8" sqref="A8"/>
    </sheetView>
  </sheetViews>
  <sheetFormatPr defaultColWidth="11.421875" defaultRowHeight="12.75"/>
  <cols>
    <col min="1" max="1" width="6.28125" style="1" customWidth="1"/>
    <col min="2" max="2" width="55.140625" style="0" customWidth="1"/>
    <col min="3" max="3" width="23.28125" style="0" customWidth="1"/>
    <col min="4" max="4" width="11.421875" style="38" customWidth="1"/>
    <col min="5" max="5" width="38.00390625" style="38" bestFit="1" customWidth="1"/>
    <col min="6" max="6" width="16.57421875" style="0" customWidth="1"/>
  </cols>
  <sheetData>
    <row r="1" spans="1:3" ht="19.5" customHeight="1">
      <c r="A1" s="129" t="s">
        <v>252</v>
      </c>
      <c r="B1" s="147"/>
      <c r="C1" s="148"/>
    </row>
    <row r="2" spans="1:5" ht="14.25" customHeight="1">
      <c r="A2" s="149"/>
      <c r="B2" s="150"/>
      <c r="C2" s="151"/>
      <c r="D2" s="60"/>
      <c r="E2" s="60"/>
    </row>
    <row r="3" spans="1:5" ht="14.25" customHeight="1">
      <c r="A3" s="14"/>
      <c r="B3" s="152"/>
      <c r="C3" s="153"/>
      <c r="D3" s="60"/>
      <c r="E3" s="60"/>
    </row>
    <row r="4" spans="1:5" ht="14.25" customHeight="1">
      <c r="A4" s="14"/>
      <c r="B4" s="7"/>
      <c r="C4" s="24"/>
      <c r="D4" s="60"/>
      <c r="E4" s="60"/>
    </row>
    <row r="5" spans="1:5" ht="14.25" customHeight="1">
      <c r="A5" s="14"/>
      <c r="B5" s="7"/>
      <c r="C5" s="24"/>
      <c r="D5" s="60"/>
      <c r="E5" s="60"/>
    </row>
    <row r="6" spans="1:3" ht="14.25" customHeight="1">
      <c r="A6" s="14"/>
      <c r="B6" s="7"/>
      <c r="C6" s="24"/>
    </row>
    <row r="7" spans="1:3" ht="14.25" customHeight="1" thickBot="1">
      <c r="A7" s="15"/>
      <c r="B7" s="9"/>
      <c r="C7" s="25"/>
    </row>
    <row r="8" spans="1:3" ht="12.75">
      <c r="A8" s="30"/>
      <c r="B8" s="31"/>
      <c r="C8" s="32"/>
    </row>
    <row r="9" ht="13.5" thickBot="1">
      <c r="A9" s="27"/>
    </row>
    <row r="10" spans="1:3" ht="12.75">
      <c r="A10" s="2"/>
      <c r="B10" s="162" t="s">
        <v>278</v>
      </c>
      <c r="C10" s="11" t="s">
        <v>98</v>
      </c>
    </row>
    <row r="11" spans="1:3" ht="26.25" customHeight="1">
      <c r="A11" s="3"/>
      <c r="B11" s="163"/>
      <c r="C11" s="26" t="s">
        <v>215</v>
      </c>
    </row>
    <row r="12" spans="1:3" ht="12.75">
      <c r="A12" s="16"/>
      <c r="B12" s="164"/>
      <c r="C12" s="13">
        <v>1</v>
      </c>
    </row>
    <row r="13" spans="1:4" ht="12" customHeight="1">
      <c r="A13" s="17">
        <v>1</v>
      </c>
      <c r="B13" s="86" t="s">
        <v>99</v>
      </c>
      <c r="C13" s="117">
        <f>$C$14+$C$15+$C$19+$C$22+$C$25+$C$30+$C$31</f>
        <v>0</v>
      </c>
      <c r="D13" s="122" t="str">
        <f>IF($C$13&gt;=0,"OK","ERROR")</f>
        <v>OK</v>
      </c>
    </row>
    <row r="14" spans="1:4" ht="12.75">
      <c r="A14" s="18" t="s">
        <v>39</v>
      </c>
      <c r="B14" s="76" t="s">
        <v>100</v>
      </c>
      <c r="C14" s="42"/>
      <c r="D14" s="122" t="str">
        <f>IF($C$14&gt;=0,"OK","ERROR")</f>
        <v>OK</v>
      </c>
    </row>
    <row r="15" spans="1:4" ht="12.75">
      <c r="A15" s="18" t="s">
        <v>40</v>
      </c>
      <c r="B15" s="76" t="s">
        <v>101</v>
      </c>
      <c r="C15" s="112">
        <f>SUM($C$16:$C$18)</f>
        <v>0</v>
      </c>
      <c r="D15" s="122" t="str">
        <f>IF($C$15&gt;=0,"OK","ERROR")</f>
        <v>OK</v>
      </c>
    </row>
    <row r="16" spans="1:4" ht="12.75">
      <c r="A16" s="18" t="s">
        <v>106</v>
      </c>
      <c r="B16" s="77" t="s">
        <v>121</v>
      </c>
      <c r="C16" s="42"/>
      <c r="D16" s="122" t="str">
        <f>IF($C$16&gt;=0,"OK","ERROR")</f>
        <v>OK</v>
      </c>
    </row>
    <row r="17" spans="1:4" ht="12.75">
      <c r="A17" s="18" t="s">
        <v>107</v>
      </c>
      <c r="B17" s="77" t="s">
        <v>122</v>
      </c>
      <c r="C17" s="42"/>
      <c r="D17" s="122" t="str">
        <f>IF($C$17&gt;=0,"OK","ERROR")</f>
        <v>OK</v>
      </c>
    </row>
    <row r="18" spans="1:4" ht="12.75">
      <c r="A18" s="18" t="s">
        <v>108</v>
      </c>
      <c r="B18" s="77" t="s">
        <v>123</v>
      </c>
      <c r="C18" s="42"/>
      <c r="D18" s="122" t="str">
        <f>IF($C$18&gt;=0,"OK","ERROR")</f>
        <v>OK</v>
      </c>
    </row>
    <row r="19" spans="1:4" ht="12.75">
      <c r="A19" s="18" t="s">
        <v>41</v>
      </c>
      <c r="B19" s="76" t="s">
        <v>102</v>
      </c>
      <c r="C19" s="112">
        <f>SUM($C$20:$C$21)</f>
        <v>0</v>
      </c>
      <c r="D19" s="122" t="str">
        <f>IF($C$19&gt;=0,"OK","ERROR")</f>
        <v>OK</v>
      </c>
    </row>
    <row r="20" spans="1:4" ht="12.75">
      <c r="A20" s="18" t="s">
        <v>109</v>
      </c>
      <c r="B20" s="77" t="s">
        <v>121</v>
      </c>
      <c r="C20" s="42"/>
      <c r="D20" s="122" t="str">
        <f>IF($C$20&gt;=0,"OK","ERROR")</f>
        <v>OK</v>
      </c>
    </row>
    <row r="21" spans="1:4" ht="12.75">
      <c r="A21" s="18" t="s">
        <v>110</v>
      </c>
      <c r="B21" s="77" t="s">
        <v>123</v>
      </c>
      <c r="C21" s="42"/>
      <c r="D21" s="122" t="str">
        <f>IF($C$21&gt;=0,"OK","ERROR")</f>
        <v>OK</v>
      </c>
    </row>
    <row r="22" spans="1:4" ht="12.75">
      <c r="A22" s="18" t="s">
        <v>42</v>
      </c>
      <c r="B22" s="76" t="s">
        <v>103</v>
      </c>
      <c r="C22" s="112">
        <f>SUM($C$23:$C$24)</f>
        <v>0</v>
      </c>
      <c r="D22" s="122" t="str">
        <f>IF($C$22&gt;=0,"OK","ERROR")</f>
        <v>OK</v>
      </c>
    </row>
    <row r="23" spans="1:4" ht="12.75">
      <c r="A23" s="18" t="s">
        <v>111</v>
      </c>
      <c r="B23" s="77" t="s">
        <v>121</v>
      </c>
      <c r="C23" s="42"/>
      <c r="D23" s="122" t="str">
        <f>IF($C$23&gt;=0,"OK","ERROR")</f>
        <v>OK</v>
      </c>
    </row>
    <row r="24" spans="1:4" ht="12.75">
      <c r="A24" s="18" t="s">
        <v>112</v>
      </c>
      <c r="B24" s="77" t="s">
        <v>122</v>
      </c>
      <c r="C24" s="42"/>
      <c r="D24" s="122" t="str">
        <f>IF($C$24&gt;=0,"OK","ERROR")</f>
        <v>OK</v>
      </c>
    </row>
    <row r="25" spans="1:4" ht="12.75">
      <c r="A25" s="18" t="s">
        <v>43</v>
      </c>
      <c r="B25" s="76" t="s">
        <v>104</v>
      </c>
      <c r="C25" s="112">
        <f>SUM($C$26:$C$29)</f>
        <v>0</v>
      </c>
      <c r="D25" s="122" t="str">
        <f>IF($C$25&gt;=0,"OK","ERROR")</f>
        <v>OK</v>
      </c>
    </row>
    <row r="26" spans="1:4" ht="12.75">
      <c r="A26" s="18" t="s">
        <v>113</v>
      </c>
      <c r="B26" s="77" t="s">
        <v>119</v>
      </c>
      <c r="C26" s="42"/>
      <c r="D26" s="122" t="str">
        <f>IF($C$26&gt;=0,"OK","ERROR")</f>
        <v>OK</v>
      </c>
    </row>
    <row r="27" spans="1:4" ht="12.75">
      <c r="A27" s="18" t="s">
        <v>114</v>
      </c>
      <c r="B27" s="77" t="s">
        <v>118</v>
      </c>
      <c r="C27" s="42"/>
      <c r="D27" s="122" t="str">
        <f>IF($C$27&gt;=0,"OK","ERROR")</f>
        <v>OK</v>
      </c>
    </row>
    <row r="28" spans="1:4" ht="12.75" customHeight="1">
      <c r="A28" s="18" t="s">
        <v>115</v>
      </c>
      <c r="B28" s="77" t="s">
        <v>117</v>
      </c>
      <c r="C28" s="42"/>
      <c r="D28" s="122" t="str">
        <f>IF($C$28&gt;=0,"OK","ERROR")</f>
        <v>OK</v>
      </c>
    </row>
    <row r="29" spans="1:4" ht="12.75">
      <c r="A29" s="18" t="s">
        <v>116</v>
      </c>
      <c r="B29" s="77" t="s">
        <v>120</v>
      </c>
      <c r="C29" s="42"/>
      <c r="D29" s="122" t="str">
        <f>IF($C$29&gt;=0,"OK","ERROR")</f>
        <v>OK</v>
      </c>
    </row>
    <row r="30" spans="1:4" ht="12.75">
      <c r="A30" s="19" t="s">
        <v>55</v>
      </c>
      <c r="B30" s="76" t="s">
        <v>105</v>
      </c>
      <c r="C30" s="42"/>
      <c r="D30" s="122" t="str">
        <f>IF($C$30&gt;=0,"OK","ERROR")</f>
        <v>OK</v>
      </c>
    </row>
    <row r="31" spans="1:4" ht="12.75">
      <c r="A31" s="23" t="s">
        <v>72</v>
      </c>
      <c r="B31" s="78" t="s">
        <v>66</v>
      </c>
      <c r="C31" s="96"/>
      <c r="D31" s="122" t="str">
        <f>IF($C$31&gt;=0,"OK","ERROR")</f>
        <v>OK</v>
      </c>
    </row>
    <row r="32" spans="1:4" ht="12.75">
      <c r="A32" s="97">
        <v>2</v>
      </c>
      <c r="B32" s="99" t="s">
        <v>124</v>
      </c>
      <c r="C32" s="117">
        <f>$C$33+$C$38+$C$43+$C$46+SUM($C$49:$C$54)</f>
        <v>0</v>
      </c>
      <c r="D32" s="122" t="str">
        <f>IF($C$32&gt;=0,"OK","ERROR")</f>
        <v>OK</v>
      </c>
    </row>
    <row r="33" spans="1:4" ht="12.75">
      <c r="A33" s="19" t="s">
        <v>44</v>
      </c>
      <c r="B33" s="79" t="s">
        <v>125</v>
      </c>
      <c r="C33" s="112">
        <f>SUM($C$34:$C$37)</f>
        <v>0</v>
      </c>
      <c r="D33" s="122" t="str">
        <f>IF($C$33&gt;=0,"OK","ERROR")</f>
        <v>OK</v>
      </c>
    </row>
    <row r="34" spans="1:4" ht="12.75">
      <c r="A34" s="19" t="s">
        <v>45</v>
      </c>
      <c r="B34" s="85" t="s">
        <v>282</v>
      </c>
      <c r="C34" s="42"/>
      <c r="D34" s="122" t="str">
        <f>IF($C$34&gt;=0,"OK","ERROR")</f>
        <v>OK</v>
      </c>
    </row>
    <row r="35" spans="1:4" ht="12.75">
      <c r="A35" s="19" t="s">
        <v>132</v>
      </c>
      <c r="B35" s="85" t="s">
        <v>283</v>
      </c>
      <c r="C35" s="42"/>
      <c r="D35" s="122" t="str">
        <f>IF($C$35&gt;=0,"OK","ERROR")</f>
        <v>OK</v>
      </c>
    </row>
    <row r="36" spans="1:4" ht="12.75">
      <c r="A36" s="19" t="s">
        <v>133</v>
      </c>
      <c r="B36" s="85" t="s">
        <v>284</v>
      </c>
      <c r="C36" s="42"/>
      <c r="D36" s="122" t="str">
        <f>IF($C$36&gt;=0,"OK","ERROR")</f>
        <v>OK</v>
      </c>
    </row>
    <row r="37" spans="1:4" ht="12.75">
      <c r="A37" s="19" t="s">
        <v>134</v>
      </c>
      <c r="B37" s="85" t="s">
        <v>285</v>
      </c>
      <c r="C37" s="42"/>
      <c r="D37" s="122" t="str">
        <f>IF($C$37&gt;=0,"OK","ERROR")</f>
        <v>OK</v>
      </c>
    </row>
    <row r="38" spans="1:4" ht="12.75">
      <c r="A38" s="19" t="s">
        <v>46</v>
      </c>
      <c r="B38" s="79" t="s">
        <v>126</v>
      </c>
      <c r="C38" s="112">
        <f>SUM($C$39:$C$42)</f>
        <v>0</v>
      </c>
      <c r="D38" s="122" t="str">
        <f>IF($C$38&gt;=0,"OK","ERROR")</f>
        <v>OK</v>
      </c>
    </row>
    <row r="39" spans="1:4" ht="12.75">
      <c r="A39" s="19" t="s">
        <v>216</v>
      </c>
      <c r="B39" s="80" t="s">
        <v>135</v>
      </c>
      <c r="C39" s="42"/>
      <c r="D39" s="122" t="str">
        <f>IF($C$39&gt;=0,"OK","ERROR")</f>
        <v>OK</v>
      </c>
    </row>
    <row r="40" spans="1:4" ht="12.75">
      <c r="A40" s="19" t="s">
        <v>217</v>
      </c>
      <c r="B40" s="80" t="s">
        <v>136</v>
      </c>
      <c r="C40" s="42"/>
      <c r="D40" s="122" t="str">
        <f>IF($C$40&gt;=0,"OK","ERROR")</f>
        <v>OK</v>
      </c>
    </row>
    <row r="41" spans="1:4" ht="12.75">
      <c r="A41" s="19" t="s">
        <v>218</v>
      </c>
      <c r="B41" s="80" t="s">
        <v>131</v>
      </c>
      <c r="C41" s="42"/>
      <c r="D41" s="122" t="str">
        <f>IF($C$41&gt;=0,"OK","ERROR")</f>
        <v>OK</v>
      </c>
    </row>
    <row r="42" spans="1:4" ht="12.75">
      <c r="A42" s="19" t="s">
        <v>219</v>
      </c>
      <c r="B42" s="80" t="s">
        <v>137</v>
      </c>
      <c r="C42" s="42"/>
      <c r="D42" s="122" t="str">
        <f>IF($C$42&gt;=0,"OK","ERROR")</f>
        <v>OK</v>
      </c>
    </row>
    <row r="43" spans="1:4" ht="12.75">
      <c r="A43" s="19" t="s">
        <v>47</v>
      </c>
      <c r="B43" s="79" t="s">
        <v>127</v>
      </c>
      <c r="C43" s="112">
        <f>SUM($C$44:$C$45)</f>
        <v>0</v>
      </c>
      <c r="D43" s="122" t="str">
        <f>IF($C$43&gt;=0,"OK","ERROR")</f>
        <v>OK</v>
      </c>
    </row>
    <row r="44" spans="1:4" ht="12.75">
      <c r="A44" s="18" t="s">
        <v>220</v>
      </c>
      <c r="B44" s="80" t="s">
        <v>131</v>
      </c>
      <c r="C44" s="42"/>
      <c r="D44" s="122" t="str">
        <f>IF($C$44&gt;=0,"OK","ERROR")</f>
        <v>OK</v>
      </c>
    </row>
    <row r="45" spans="1:4" ht="12.75">
      <c r="A45" s="18" t="s">
        <v>221</v>
      </c>
      <c r="B45" s="80" t="s">
        <v>137</v>
      </c>
      <c r="C45" s="42"/>
      <c r="D45" s="122" t="str">
        <f>IF($C$45&gt;=0,"OK","ERROR")</f>
        <v>OK</v>
      </c>
    </row>
    <row r="46" spans="1:4" ht="12.75">
      <c r="A46" s="18" t="s">
        <v>48</v>
      </c>
      <c r="B46" s="79" t="s">
        <v>128</v>
      </c>
      <c r="C46" s="112">
        <f>SUM($C$47:$C$48)</f>
        <v>0</v>
      </c>
      <c r="D46" s="122" t="str">
        <f>IF($C$46&gt;=0,"OK","ERROR")</f>
        <v>OK</v>
      </c>
    </row>
    <row r="47" spans="1:4" ht="12.75">
      <c r="A47" s="18" t="s">
        <v>222</v>
      </c>
      <c r="B47" s="80" t="s">
        <v>138</v>
      </c>
      <c r="C47" s="42"/>
      <c r="D47" s="122" t="str">
        <f>IF($C$47&gt;=0,"OK","ERROR")</f>
        <v>OK</v>
      </c>
    </row>
    <row r="48" spans="1:4" ht="12.75">
      <c r="A48" s="18" t="s">
        <v>223</v>
      </c>
      <c r="B48" s="80" t="s">
        <v>136</v>
      </c>
      <c r="C48" s="42"/>
      <c r="D48" s="122" t="str">
        <f>IF($C$48&gt;=0,"OK","ERROR")</f>
        <v>OK</v>
      </c>
    </row>
    <row r="49" spans="1:4" ht="12.75">
      <c r="A49" s="18" t="s">
        <v>49</v>
      </c>
      <c r="B49" s="79" t="s">
        <v>267</v>
      </c>
      <c r="C49" s="42"/>
      <c r="D49" s="122" t="str">
        <f>IF($C$49&gt;=0,"OK","ERROR")</f>
        <v>OK</v>
      </c>
    </row>
    <row r="50" spans="1:4" ht="12.75">
      <c r="A50" s="18" t="s">
        <v>92</v>
      </c>
      <c r="B50" s="79" t="s">
        <v>129</v>
      </c>
      <c r="C50" s="42"/>
      <c r="D50" s="122" t="str">
        <f>IF($C$50&gt;=0,"OK","ERROR")</f>
        <v>OK</v>
      </c>
    </row>
    <row r="51" spans="1:4" ht="12.75">
      <c r="A51" s="18" t="s">
        <v>93</v>
      </c>
      <c r="B51" s="79" t="s">
        <v>130</v>
      </c>
      <c r="C51" s="42"/>
      <c r="D51" s="122" t="str">
        <f>IF($C$51&gt;=0,"OK","ERROR")</f>
        <v>OK</v>
      </c>
    </row>
    <row r="52" spans="1:4" ht="12.75">
      <c r="A52" s="18" t="s">
        <v>94</v>
      </c>
      <c r="B52" s="79" t="s">
        <v>65</v>
      </c>
      <c r="C52" s="42"/>
      <c r="D52" s="122" t="str">
        <f>IF($C$52&gt;=0,"OK","ERROR")</f>
        <v>OK</v>
      </c>
    </row>
    <row r="53" spans="1:4" ht="12.75">
      <c r="A53" s="18" t="s">
        <v>95</v>
      </c>
      <c r="B53" s="79" t="s">
        <v>89</v>
      </c>
      <c r="C53" s="42"/>
      <c r="D53" s="122" t="str">
        <f>IF($C$53&gt;=0,"OK","ERROR")</f>
        <v>OK</v>
      </c>
    </row>
    <row r="54" spans="1:4" ht="16.5" customHeight="1" thickBot="1">
      <c r="A54" s="95" t="s">
        <v>96</v>
      </c>
      <c r="B54" s="100" t="s">
        <v>131</v>
      </c>
      <c r="C54" s="45"/>
      <c r="D54" s="122" t="str">
        <f>IF($C$54&gt;=0,"OK","ERROR")</f>
        <v>OK</v>
      </c>
    </row>
    <row r="55" spans="1:4" ht="27.75" customHeight="1" thickBot="1">
      <c r="A55" s="33"/>
      <c r="B55" s="34"/>
      <c r="C55" s="4"/>
      <c r="D55" s="119"/>
    </row>
    <row r="56" spans="1:4" ht="12.75">
      <c r="A56" s="2"/>
      <c r="B56" s="159" t="s">
        <v>279</v>
      </c>
      <c r="C56" s="11" t="s">
        <v>98</v>
      </c>
      <c r="D56" s="119"/>
    </row>
    <row r="57" spans="1:4" ht="27" customHeight="1">
      <c r="A57" s="3"/>
      <c r="B57" s="160"/>
      <c r="C57" s="26" t="s">
        <v>215</v>
      </c>
      <c r="D57" s="119"/>
    </row>
    <row r="58" spans="1:4" ht="12.75">
      <c r="A58" s="16"/>
      <c r="B58" s="161"/>
      <c r="C58" s="13">
        <v>1</v>
      </c>
      <c r="D58" s="119"/>
    </row>
    <row r="59" spans="1:4" ht="12.75">
      <c r="A59" s="19">
        <v>1</v>
      </c>
      <c r="B59" s="86" t="s">
        <v>145</v>
      </c>
      <c r="C59" s="118">
        <f>$C$60</f>
        <v>0</v>
      </c>
      <c r="D59" s="122" t="str">
        <f>IF($C$59&gt;=0,"OK","ERROR")</f>
        <v>OK</v>
      </c>
    </row>
    <row r="60" spans="1:4" ht="12.75">
      <c r="A60" s="19" t="s">
        <v>39</v>
      </c>
      <c r="B60" s="76" t="s">
        <v>66</v>
      </c>
      <c r="C60" s="42"/>
      <c r="D60" s="122" t="str">
        <f>IF($C$60&gt;=0,"OK","ERROR")</f>
        <v>OK</v>
      </c>
    </row>
    <row r="61" spans="1:4" ht="12.75">
      <c r="A61" s="19">
        <v>2</v>
      </c>
      <c r="B61" s="87" t="s">
        <v>146</v>
      </c>
      <c r="C61" s="109">
        <f>SUM($C$62:$C$63)</f>
        <v>0</v>
      </c>
      <c r="D61" s="122" t="str">
        <f>IF($C$61&gt;=0,"OK","ERROR")</f>
        <v>OK</v>
      </c>
    </row>
    <row r="62" spans="1:4" ht="12.75">
      <c r="A62" s="19" t="s">
        <v>44</v>
      </c>
      <c r="B62" s="76" t="s">
        <v>147</v>
      </c>
      <c r="C62" s="42"/>
      <c r="D62" s="122" t="str">
        <f>IF($C$62&gt;=0,"OK","ERROR")</f>
        <v>OK</v>
      </c>
    </row>
    <row r="63" spans="1:4" ht="12.75">
      <c r="A63" s="19" t="s">
        <v>46</v>
      </c>
      <c r="B63" s="76" t="s">
        <v>66</v>
      </c>
      <c r="C63" s="42"/>
      <c r="D63" s="122" t="str">
        <f>IF($C$63&gt;=0,"OK","ERROR")</f>
        <v>OK</v>
      </c>
    </row>
    <row r="64" spans="1:4" ht="12.75">
      <c r="A64" s="19">
        <v>3</v>
      </c>
      <c r="B64" s="87" t="s">
        <v>148</v>
      </c>
      <c r="C64" s="109">
        <f>SUM($C$65:$C$68)</f>
        <v>0</v>
      </c>
      <c r="D64" s="122" t="str">
        <f>IF($C$64&gt;=0,"OK","ERROR")</f>
        <v>OK</v>
      </c>
    </row>
    <row r="65" spans="1:4" ht="12.75">
      <c r="A65" s="19" t="s">
        <v>50</v>
      </c>
      <c r="B65" s="76" t="s">
        <v>149</v>
      </c>
      <c r="C65" s="42"/>
      <c r="D65" s="122" t="str">
        <f>IF($C$65&gt;=0,"OK","ERROR")</f>
        <v>OK</v>
      </c>
    </row>
    <row r="66" spans="1:4" ht="12.75">
      <c r="A66" s="19" t="s">
        <v>51</v>
      </c>
      <c r="B66" s="76" t="s">
        <v>150</v>
      </c>
      <c r="C66" s="42"/>
      <c r="D66" s="122" t="str">
        <f>IF($C$66&gt;=0,"OK","ERROR")</f>
        <v>OK</v>
      </c>
    </row>
    <row r="67" spans="1:4" ht="12.75">
      <c r="A67" s="19" t="s">
        <v>52</v>
      </c>
      <c r="B67" s="76" t="s">
        <v>151</v>
      </c>
      <c r="C67" s="42"/>
      <c r="D67" s="122" t="str">
        <f>IF($C$67&gt;=0,"OK","ERROR")</f>
        <v>OK</v>
      </c>
    </row>
    <row r="68" spans="1:4" ht="12.75">
      <c r="A68" s="19" t="s">
        <v>185</v>
      </c>
      <c r="B68" s="76" t="s">
        <v>66</v>
      </c>
      <c r="C68" s="42"/>
      <c r="D68" s="122" t="str">
        <f>IF($C$68&gt;=0,"OK","ERROR")</f>
        <v>OK</v>
      </c>
    </row>
    <row r="69" spans="1:4" ht="12.75">
      <c r="A69" s="19">
        <v>4</v>
      </c>
      <c r="B69" s="87" t="s">
        <v>152</v>
      </c>
      <c r="C69" s="109">
        <f>SUM($C$70:$C$71)</f>
        <v>0</v>
      </c>
      <c r="D69" s="122" t="str">
        <f>IF($C$69&gt;=0,"OK","ERROR")</f>
        <v>OK</v>
      </c>
    </row>
    <row r="70" spans="1:4" ht="12.75">
      <c r="A70" s="19" t="s">
        <v>53</v>
      </c>
      <c r="B70" s="76" t="s">
        <v>153</v>
      </c>
      <c r="C70" s="42"/>
      <c r="D70" s="122" t="str">
        <f>IF($C$70&gt;=0,"OK","ERROR")</f>
        <v>OK</v>
      </c>
    </row>
    <row r="71" spans="1:4" ht="12.75">
      <c r="A71" s="19" t="s">
        <v>54</v>
      </c>
      <c r="B71" s="76" t="s">
        <v>154</v>
      </c>
      <c r="C71" s="42"/>
      <c r="D71" s="122" t="str">
        <f>IF($C$71&gt;=0,"OK","ERROR")</f>
        <v>OK</v>
      </c>
    </row>
    <row r="72" spans="1:4" ht="12.75">
      <c r="A72" s="19">
        <v>5</v>
      </c>
      <c r="B72" s="87" t="s">
        <v>155</v>
      </c>
      <c r="C72" s="109">
        <f>$C$73</f>
        <v>0</v>
      </c>
      <c r="D72" s="122" t="str">
        <f>IF($C$72&gt;=0,"OK","ERROR")</f>
        <v>OK</v>
      </c>
    </row>
    <row r="73" spans="1:4" ht="12.75">
      <c r="A73" s="19" t="s">
        <v>186</v>
      </c>
      <c r="B73" s="76" t="s">
        <v>156</v>
      </c>
      <c r="C73" s="42"/>
      <c r="D73" s="122" t="str">
        <f>IF($C$73&gt;=0,"OK","ERROR")</f>
        <v>OK</v>
      </c>
    </row>
    <row r="74" spans="1:4" ht="13.5" customHeight="1" thickBot="1">
      <c r="A74" s="19">
        <v>6</v>
      </c>
      <c r="B74" s="87" t="s">
        <v>184</v>
      </c>
      <c r="C74" s="109">
        <f>SUM($C$75:$C$77)</f>
        <v>0</v>
      </c>
      <c r="D74" s="122" t="str">
        <f>IF($C$74&gt;=0,"OK","ERROR")</f>
        <v>OK</v>
      </c>
    </row>
    <row r="75" spans="1:7" ht="13.5" thickBot="1">
      <c r="A75" s="19" t="s">
        <v>79</v>
      </c>
      <c r="B75" s="76" t="s">
        <v>157</v>
      </c>
      <c r="C75" s="42"/>
      <c r="D75" s="122" t="str">
        <f>IF($C$75&lt;&gt;"","OK","ERROR")</f>
        <v>ERROR</v>
      </c>
      <c r="E75" s="38" t="s">
        <v>286</v>
      </c>
      <c r="F75" s="120"/>
      <c r="G75" s="123" t="str">
        <f>IF($F$75&gt;=0,"OK","ERROR")</f>
        <v>OK</v>
      </c>
    </row>
    <row r="76" spans="1:7" ht="13.5" thickBot="1">
      <c r="A76" s="19" t="s">
        <v>80</v>
      </c>
      <c r="B76" s="76" t="s">
        <v>158</v>
      </c>
      <c r="C76" s="42"/>
      <c r="D76" s="122" t="str">
        <f>IF($C$76&lt;&gt;"","OK","ERROR")</f>
        <v>ERROR</v>
      </c>
      <c r="E76" s="38" t="s">
        <v>286</v>
      </c>
      <c r="F76" s="120"/>
      <c r="G76" s="123" t="str">
        <f>IF($F$76&gt;=0,"OK","ERROR")</f>
        <v>OK</v>
      </c>
    </row>
    <row r="77" spans="1:7" ht="13.5" thickBot="1">
      <c r="A77" s="23" t="s">
        <v>81</v>
      </c>
      <c r="B77" s="78" t="s">
        <v>159</v>
      </c>
      <c r="C77" s="96"/>
      <c r="D77" s="122" t="str">
        <f>IF($C$77&lt;&gt;"","OK","ERROR")</f>
        <v>ERROR</v>
      </c>
      <c r="E77" s="38" t="s">
        <v>286</v>
      </c>
      <c r="F77" s="120"/>
      <c r="G77" s="123" t="str">
        <f>IF($F$77&gt;=0,"OK","ERROR")</f>
        <v>OK</v>
      </c>
    </row>
    <row r="78" spans="1:4" ht="12.75">
      <c r="A78" s="97">
        <v>7</v>
      </c>
      <c r="B78" s="98" t="s">
        <v>160</v>
      </c>
      <c r="C78" s="117">
        <f>$C$79</f>
        <v>0</v>
      </c>
      <c r="D78" s="122" t="str">
        <f>IF($C$78&gt;=0,"OK","ERROR")</f>
        <v>OK</v>
      </c>
    </row>
    <row r="79" spans="1:4" ht="12.75">
      <c r="A79" s="19" t="s">
        <v>187</v>
      </c>
      <c r="B79" s="76" t="s">
        <v>66</v>
      </c>
      <c r="C79" s="42"/>
      <c r="D79" s="122" t="str">
        <f>IF($C$79&gt;=0,"OK","ERROR")</f>
        <v>OK</v>
      </c>
    </row>
    <row r="80" spans="1:4" ht="12.75">
      <c r="A80" s="19">
        <v>8</v>
      </c>
      <c r="B80" s="87" t="s">
        <v>161</v>
      </c>
      <c r="C80" s="109">
        <f>SUM($C$81:$C$82)</f>
        <v>0</v>
      </c>
      <c r="D80" s="122" t="str">
        <f>IF($C$80&gt;=0,"OK","ERROR")</f>
        <v>OK</v>
      </c>
    </row>
    <row r="81" spans="1:4" ht="12.75">
      <c r="A81" s="19" t="s">
        <v>188</v>
      </c>
      <c r="B81" s="76" t="s">
        <v>162</v>
      </c>
      <c r="C81" s="42"/>
      <c r="D81" s="122" t="str">
        <f>IF($C$81&gt;=0,"OK","ERROR")</f>
        <v>OK</v>
      </c>
    </row>
    <row r="82" spans="1:4" ht="12.75">
      <c r="A82" s="19" t="s">
        <v>189</v>
      </c>
      <c r="B82" s="76" t="s">
        <v>66</v>
      </c>
      <c r="C82" s="42"/>
      <c r="D82" s="122" t="str">
        <f>IF($C$82&gt;=0,"OK","ERROR")</f>
        <v>OK</v>
      </c>
    </row>
    <row r="83" spans="1:4" ht="12.75">
      <c r="A83" s="19">
        <v>9</v>
      </c>
      <c r="B83" s="87" t="s">
        <v>163</v>
      </c>
      <c r="C83" s="109">
        <f>SUM($C$84:$C$87)</f>
        <v>0</v>
      </c>
      <c r="D83" s="122" t="str">
        <f>IF($C$83&gt;=0,"OK","ERROR")</f>
        <v>OK</v>
      </c>
    </row>
    <row r="84" spans="1:4" ht="12.75">
      <c r="A84" s="19" t="s">
        <v>190</v>
      </c>
      <c r="B84" s="76" t="s">
        <v>164</v>
      </c>
      <c r="C84" s="42"/>
      <c r="D84" s="122" t="str">
        <f>IF($C$84&gt;=0,"OK","ERROR")</f>
        <v>OK</v>
      </c>
    </row>
    <row r="85" spans="1:4" ht="12.75">
      <c r="A85" s="19" t="s">
        <v>191</v>
      </c>
      <c r="B85" s="76" t="s">
        <v>165</v>
      </c>
      <c r="C85" s="42"/>
      <c r="D85" s="122" t="str">
        <f>IF($C$85&gt;=0,"OK","ERROR")</f>
        <v>OK</v>
      </c>
    </row>
    <row r="86" spans="1:4" ht="12.75">
      <c r="A86" s="19" t="s">
        <v>192</v>
      </c>
      <c r="B86" s="76" t="s">
        <v>166</v>
      </c>
      <c r="C86" s="42"/>
      <c r="D86" s="122" t="str">
        <f>IF($C$86&gt;=0,"OK","ERROR")</f>
        <v>OK</v>
      </c>
    </row>
    <row r="87" spans="1:4" ht="12.75">
      <c r="A87" s="19" t="s">
        <v>193</v>
      </c>
      <c r="B87" s="76" t="s">
        <v>66</v>
      </c>
      <c r="C87" s="42"/>
      <c r="D87" s="122" t="str">
        <f>IF($C$87&gt;=0,"OK","ERROR")</f>
        <v>OK</v>
      </c>
    </row>
    <row r="88" spans="1:4" ht="12.75">
      <c r="A88" s="19">
        <v>10</v>
      </c>
      <c r="B88" s="87" t="s">
        <v>167</v>
      </c>
      <c r="C88" s="109">
        <f>$C$89</f>
        <v>0</v>
      </c>
      <c r="D88" s="122" t="str">
        <f>IF($C$88&gt;=0,"OK","ERROR")</f>
        <v>OK</v>
      </c>
    </row>
    <row r="89" spans="1:4" ht="12.75">
      <c r="A89" s="19" t="s">
        <v>194</v>
      </c>
      <c r="B89" s="76" t="s">
        <v>168</v>
      </c>
      <c r="C89" s="42"/>
      <c r="D89" s="122" t="str">
        <f>IF($C$89&gt;=0,"OK","ERROR")</f>
        <v>OK</v>
      </c>
    </row>
    <row r="90" spans="1:4" ht="27.75" customHeight="1" thickBot="1">
      <c r="A90" s="19">
        <v>11</v>
      </c>
      <c r="B90" s="87" t="s">
        <v>268</v>
      </c>
      <c r="C90" s="109">
        <f>SUM($C$91:$C$93)</f>
        <v>0</v>
      </c>
      <c r="D90" s="122" t="str">
        <f>IF($C$90&gt;=0,"OK","ERROR")</f>
        <v>OK</v>
      </c>
    </row>
    <row r="91" spans="1:7" ht="13.5" thickBot="1">
      <c r="A91" s="19" t="s">
        <v>195</v>
      </c>
      <c r="B91" s="76" t="s">
        <v>169</v>
      </c>
      <c r="C91" s="42"/>
      <c r="D91" s="122" t="str">
        <f>IF($C$91&lt;&gt;"","OK","ERROR")</f>
        <v>ERROR</v>
      </c>
      <c r="E91" s="38" t="s">
        <v>286</v>
      </c>
      <c r="F91" s="120"/>
      <c r="G91" s="123" t="str">
        <f>IF($F$91&gt;=0,"OK","ERROR")</f>
        <v>OK</v>
      </c>
    </row>
    <row r="92" spans="1:7" ht="13.5" thickBot="1">
      <c r="A92" s="19" t="s">
        <v>196</v>
      </c>
      <c r="B92" s="76" t="s">
        <v>170</v>
      </c>
      <c r="C92" s="42"/>
      <c r="D92" s="122" t="str">
        <f>IF($C$92&lt;&gt;"","OK","ERROR")</f>
        <v>ERROR</v>
      </c>
      <c r="E92" s="38" t="s">
        <v>286</v>
      </c>
      <c r="F92" s="120"/>
      <c r="G92" s="123" t="str">
        <f>IF($F$92&gt;=0,"OK","ERROR")</f>
        <v>OK</v>
      </c>
    </row>
    <row r="93" spans="1:7" ht="13.5" thickBot="1">
      <c r="A93" s="19" t="s">
        <v>197</v>
      </c>
      <c r="B93" s="76" t="s">
        <v>171</v>
      </c>
      <c r="C93" s="42"/>
      <c r="D93" s="122" t="str">
        <f>IF($C$93&lt;&gt;"","OK","ERROR")</f>
        <v>ERROR</v>
      </c>
      <c r="E93" s="38" t="s">
        <v>286</v>
      </c>
      <c r="F93" s="120"/>
      <c r="G93" s="123" t="str">
        <f>IF($F$93&gt;=0,"OK","ERROR")</f>
        <v>OK</v>
      </c>
    </row>
    <row r="94" spans="1:4" ht="12.75">
      <c r="A94" s="19">
        <v>12</v>
      </c>
      <c r="B94" s="87" t="s">
        <v>172</v>
      </c>
      <c r="C94" s="109">
        <f>$C$95+$C$100+$C$104+SUM($C$108:$C$111)</f>
        <v>0</v>
      </c>
      <c r="D94" s="122" t="str">
        <f>IF($C$94&gt;=0,"OK","ERROR")</f>
        <v>OK</v>
      </c>
    </row>
    <row r="95" spans="1:4" ht="12.75">
      <c r="A95" s="19" t="s">
        <v>198</v>
      </c>
      <c r="B95" s="76" t="s">
        <v>173</v>
      </c>
      <c r="C95" s="112">
        <f>SUM($C$96:$C$99)</f>
        <v>0</v>
      </c>
      <c r="D95" s="122" t="str">
        <f>IF($C$95&gt;=0,"OK","ERROR")</f>
        <v>OK</v>
      </c>
    </row>
    <row r="96" spans="1:4" ht="12.75">
      <c r="A96" s="19" t="s">
        <v>199</v>
      </c>
      <c r="B96" s="77" t="s">
        <v>174</v>
      </c>
      <c r="C96" s="42"/>
      <c r="D96" s="122" t="str">
        <f>IF($C$96&gt;=0,"OK","ERROR")</f>
        <v>OK</v>
      </c>
    </row>
    <row r="97" spans="1:4" ht="12.75">
      <c r="A97" s="19" t="s">
        <v>200</v>
      </c>
      <c r="B97" s="77" t="s">
        <v>175</v>
      </c>
      <c r="C97" s="42"/>
      <c r="D97" s="122" t="str">
        <f>IF($C$97&gt;=0,"OK","ERROR")</f>
        <v>OK</v>
      </c>
    </row>
    <row r="98" spans="1:4" ht="12.75">
      <c r="A98" s="19" t="s">
        <v>201</v>
      </c>
      <c r="B98" s="77" t="s">
        <v>176</v>
      </c>
      <c r="C98" s="42"/>
      <c r="D98" s="122" t="str">
        <f>IF($C$98&gt;=0,"OK","ERROR")</f>
        <v>OK</v>
      </c>
    </row>
    <row r="99" spans="1:4" ht="12.75">
      <c r="A99" s="19" t="s">
        <v>202</v>
      </c>
      <c r="B99" s="77" t="s">
        <v>177</v>
      </c>
      <c r="C99" s="42"/>
      <c r="D99" s="122" t="str">
        <f>IF($C$99&gt;=0,"OK","ERROR")</f>
        <v>OK</v>
      </c>
    </row>
    <row r="100" spans="1:4" ht="12.75">
      <c r="A100" s="19" t="s">
        <v>203</v>
      </c>
      <c r="B100" s="76" t="s">
        <v>183</v>
      </c>
      <c r="C100" s="112">
        <f>SUM($C$101:$C$103)</f>
        <v>0</v>
      </c>
      <c r="D100" s="122" t="str">
        <f>IF($C$100&gt;=0,"OK","ERROR")</f>
        <v>OK</v>
      </c>
    </row>
    <row r="101" spans="1:4" ht="12.75">
      <c r="A101" s="19" t="s">
        <v>204</v>
      </c>
      <c r="B101" s="77" t="s">
        <v>178</v>
      </c>
      <c r="C101" s="42"/>
      <c r="D101" s="122" t="str">
        <f>IF($C$101&gt;=0,"OK","ERROR")</f>
        <v>OK</v>
      </c>
    </row>
    <row r="102" spans="1:4" ht="12.75">
      <c r="A102" s="19" t="s">
        <v>205</v>
      </c>
      <c r="B102" s="77" t="s">
        <v>179</v>
      </c>
      <c r="C102" s="42"/>
      <c r="D102" s="122" t="str">
        <f>IF($C$102&gt;=0,"OK","ERROR")</f>
        <v>OK</v>
      </c>
    </row>
    <row r="103" spans="1:4" ht="12.75">
      <c r="A103" s="19" t="s">
        <v>206</v>
      </c>
      <c r="B103" s="77" t="s">
        <v>180</v>
      </c>
      <c r="C103" s="42"/>
      <c r="D103" s="122" t="str">
        <f>IF($C$103&gt;=0,"OK","ERROR")</f>
        <v>OK</v>
      </c>
    </row>
    <row r="104" spans="1:4" ht="12.75">
      <c r="A104" s="19" t="s">
        <v>207</v>
      </c>
      <c r="B104" s="76" t="s">
        <v>181</v>
      </c>
      <c r="C104" s="112">
        <f>SUM($C$105:$C$107)</f>
        <v>0</v>
      </c>
      <c r="D104" s="122" t="str">
        <f>IF($C$104&gt;=0,"OK","ERROR")</f>
        <v>OK</v>
      </c>
    </row>
    <row r="105" spans="1:4" ht="12.75">
      <c r="A105" s="23" t="s">
        <v>208</v>
      </c>
      <c r="B105" s="82" t="s">
        <v>182</v>
      </c>
      <c r="C105" s="48"/>
      <c r="D105" s="122" t="str">
        <f>IF($C$105&gt;=0,"OK","ERROR")</f>
        <v>OK</v>
      </c>
    </row>
    <row r="106" spans="1:4" ht="12.75">
      <c r="A106" s="19" t="s">
        <v>269</v>
      </c>
      <c r="B106" s="83" t="s">
        <v>280</v>
      </c>
      <c r="C106" s="48"/>
      <c r="D106" s="122" t="str">
        <f>IF($C$106&gt;=0,"OK","ERROR")</f>
        <v>OK</v>
      </c>
    </row>
    <row r="107" spans="1:4" ht="12.75">
      <c r="A107" s="19" t="s">
        <v>270</v>
      </c>
      <c r="B107" s="83" t="s">
        <v>281</v>
      </c>
      <c r="C107" s="48"/>
      <c r="D107" s="122" t="str">
        <f>IF($C$107&gt;=0,"OK","ERROR")</f>
        <v>OK</v>
      </c>
    </row>
    <row r="108" spans="1:4" ht="12.75">
      <c r="A108" s="19" t="s">
        <v>271</v>
      </c>
      <c r="B108" s="76" t="s">
        <v>209</v>
      </c>
      <c r="C108" s="42"/>
      <c r="D108" s="122" t="str">
        <f>IF($C$108&gt;=0,"OK","ERROR")</f>
        <v>OK</v>
      </c>
    </row>
    <row r="109" spans="1:4" ht="12.75">
      <c r="A109" s="19" t="s">
        <v>272</v>
      </c>
      <c r="B109" s="76" t="s">
        <v>210</v>
      </c>
      <c r="C109" s="42"/>
      <c r="D109" s="122" t="str">
        <f>IF($C$109&gt;=0,"OK","ERROR")</f>
        <v>OK</v>
      </c>
    </row>
    <row r="110" spans="1:4" ht="12.75">
      <c r="A110" s="19" t="s">
        <v>273</v>
      </c>
      <c r="B110" s="76" t="s">
        <v>211</v>
      </c>
      <c r="C110" s="42"/>
      <c r="D110" s="122" t="str">
        <f>IF($C$110&gt;=0,"OK","ERROR")</f>
        <v>OK</v>
      </c>
    </row>
    <row r="111" spans="1:4" ht="23.25" thickBot="1">
      <c r="A111" s="20" t="s">
        <v>274</v>
      </c>
      <c r="B111" s="81" t="s">
        <v>212</v>
      </c>
      <c r="C111" s="45"/>
      <c r="D111" s="122" t="str">
        <f>IF($C$111&gt;=0,"OK","ERROR")</f>
        <v>OK</v>
      </c>
    </row>
  </sheetData>
  <sheetProtection/>
  <mergeCells count="5">
    <mergeCell ref="A1:C1"/>
    <mergeCell ref="A2:C2"/>
    <mergeCell ref="B3:C3"/>
    <mergeCell ref="B10:B12"/>
    <mergeCell ref="B56:B58"/>
  </mergeCells>
  <printOptions horizontalCentered="1"/>
  <pageMargins left="0.35433070866141736" right="0.3937007874015748" top="0.7874015748031497" bottom="0.1968503937007874" header="0.1968503937007874" footer="0.4724409448818898"/>
  <pageSetup fitToHeight="2" horizontalDpi="600" verticalDpi="600" orientation="portrait" paperSize="9" scale="83" r:id="rId2"/>
  <rowBreaks count="1" manualBreakCount="1">
    <brk id="54" max="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83"/>
  <sheetViews>
    <sheetView zoomScale="60" zoomScaleNormal="60" zoomScalePageLayoutView="0" workbookViewId="0" topLeftCell="A1">
      <selection activeCell="E90" sqref="E90"/>
    </sheetView>
  </sheetViews>
  <sheetFormatPr defaultColWidth="11.421875" defaultRowHeight="12.75"/>
  <cols>
    <col min="1" max="1" width="43.8515625" style="169" bestFit="1" customWidth="1"/>
    <col min="2" max="2" width="20.140625" style="169" customWidth="1"/>
    <col min="3" max="4" width="11.421875" style="169" customWidth="1"/>
    <col min="5" max="5" width="45.421875" style="169" bestFit="1" customWidth="1"/>
    <col min="6" max="6" width="21.7109375" style="169" bestFit="1" customWidth="1"/>
    <col min="7" max="16384" width="11.421875" style="169" customWidth="1"/>
  </cols>
  <sheetData>
    <row r="1" spans="1:6" ht="12.75">
      <c r="A1" s="165" t="s">
        <v>287</v>
      </c>
      <c r="B1" s="166"/>
      <c r="C1" s="166"/>
      <c r="D1" s="167"/>
      <c r="E1" s="166" t="s">
        <v>288</v>
      </c>
      <c r="F1" s="168"/>
    </row>
    <row r="2" spans="1:6" ht="12.75">
      <c r="A2" s="170" t="s">
        <v>289</v>
      </c>
      <c r="B2" s="171" t="s">
        <v>290</v>
      </c>
      <c r="C2" s="172" t="s">
        <v>291</v>
      </c>
      <c r="D2" s="173"/>
      <c r="E2" s="174" t="s">
        <v>292</v>
      </c>
      <c r="F2" s="175" t="s">
        <v>290</v>
      </c>
    </row>
    <row r="3" spans="1:6" ht="12.75">
      <c r="A3" s="176" t="s">
        <v>293</v>
      </c>
      <c r="B3" s="177"/>
      <c r="C3" s="178"/>
      <c r="D3" s="179"/>
      <c r="E3" s="180" t="s">
        <v>294</v>
      </c>
      <c r="F3" s="181"/>
    </row>
    <row r="4" spans="1:6" ht="12.75">
      <c r="A4" s="182" t="s">
        <v>295</v>
      </c>
      <c r="B4" s="183"/>
      <c r="C4" s="184"/>
      <c r="D4" s="185"/>
      <c r="E4" s="183" t="s">
        <v>296</v>
      </c>
      <c r="F4" s="186"/>
    </row>
    <row r="5" spans="1:6" ht="13.5" thickBot="1">
      <c r="A5" s="187"/>
      <c r="B5" s="188"/>
      <c r="C5" s="189"/>
      <c r="D5" s="189"/>
      <c r="E5" s="188"/>
      <c r="F5" s="190"/>
    </row>
    <row r="6" spans="1:8" ht="12.75">
      <c r="A6" s="191" t="s">
        <v>297</v>
      </c>
      <c r="B6" s="192" t="s">
        <v>298</v>
      </c>
      <c r="C6" s="193" t="s">
        <v>299</v>
      </c>
      <c r="D6" s="193" t="s">
        <v>300</v>
      </c>
      <c r="E6" s="192" t="s">
        <v>301</v>
      </c>
      <c r="F6" s="194" t="s">
        <v>302</v>
      </c>
      <c r="G6" s="195" t="s">
        <v>303</v>
      </c>
      <c r="H6" s="195" t="s">
        <v>303</v>
      </c>
    </row>
    <row r="7" spans="1:8" ht="12.75">
      <c r="A7" s="191" t="s">
        <v>304</v>
      </c>
      <c r="B7" s="192" t="s">
        <v>298</v>
      </c>
      <c r="C7" s="193" t="s">
        <v>299</v>
      </c>
      <c r="D7" s="193" t="s">
        <v>300</v>
      </c>
      <c r="E7" s="192" t="s">
        <v>305</v>
      </c>
      <c r="F7" s="194" t="s">
        <v>302</v>
      </c>
      <c r="G7" s="196" t="s">
        <v>306</v>
      </c>
      <c r="H7" s="196" t="s">
        <v>306</v>
      </c>
    </row>
    <row r="8" spans="1:8" ht="12.75">
      <c r="A8" s="191" t="s">
        <v>307</v>
      </c>
      <c r="B8" s="192" t="s">
        <v>298</v>
      </c>
      <c r="C8" s="193" t="s">
        <v>299</v>
      </c>
      <c r="D8" s="193" t="s">
        <v>300</v>
      </c>
      <c r="E8" s="192" t="s">
        <v>308</v>
      </c>
      <c r="F8" s="194" t="s">
        <v>302</v>
      </c>
      <c r="G8" s="197" t="s">
        <v>309</v>
      </c>
      <c r="H8" s="197" t="s">
        <v>310</v>
      </c>
    </row>
    <row r="9" spans="1:8" ht="12.75">
      <c r="A9" s="191"/>
      <c r="B9" s="192"/>
      <c r="C9" s="193"/>
      <c r="D9" s="193"/>
      <c r="E9" s="192"/>
      <c r="F9" s="194"/>
      <c r="G9" s="197" t="s">
        <v>311</v>
      </c>
      <c r="H9" s="197"/>
    </row>
    <row r="10" spans="1:8" ht="12.75">
      <c r="A10" s="191" t="s">
        <v>312</v>
      </c>
      <c r="B10" s="192" t="s">
        <v>298</v>
      </c>
      <c r="C10" s="193" t="s">
        <v>299</v>
      </c>
      <c r="D10" s="193" t="s">
        <v>300</v>
      </c>
      <c r="E10" s="192" t="s">
        <v>313</v>
      </c>
      <c r="F10" s="194" t="s">
        <v>302</v>
      </c>
      <c r="G10" s="197" t="s">
        <v>314</v>
      </c>
      <c r="H10" s="197" t="s">
        <v>314</v>
      </c>
    </row>
    <row r="11" spans="1:8" ht="12.75">
      <c r="A11" s="191" t="s">
        <v>315</v>
      </c>
      <c r="B11" s="192" t="s">
        <v>298</v>
      </c>
      <c r="C11" s="193" t="s">
        <v>299</v>
      </c>
      <c r="D11" s="193" t="s">
        <v>300</v>
      </c>
      <c r="E11" s="192" t="s">
        <v>316</v>
      </c>
      <c r="F11" s="194" t="s">
        <v>302</v>
      </c>
      <c r="G11" s="197" t="s">
        <v>317</v>
      </c>
      <c r="H11" s="197" t="s">
        <v>317</v>
      </c>
    </row>
    <row r="12" spans="1:8" ht="12.75">
      <c r="A12" s="191" t="s">
        <v>318</v>
      </c>
      <c r="B12" s="192" t="s">
        <v>298</v>
      </c>
      <c r="C12" s="193" t="s">
        <v>299</v>
      </c>
      <c r="D12" s="193" t="s">
        <v>300</v>
      </c>
      <c r="E12" s="192" t="s">
        <v>319</v>
      </c>
      <c r="F12" s="194" t="s">
        <v>302</v>
      </c>
      <c r="G12" s="198" t="s">
        <v>320</v>
      </c>
      <c r="H12" s="197" t="s">
        <v>320</v>
      </c>
    </row>
    <row r="13" spans="1:8" ht="12.75">
      <c r="A13" s="191" t="s">
        <v>321</v>
      </c>
      <c r="B13" s="192" t="s">
        <v>298</v>
      </c>
      <c r="C13" s="193" t="s">
        <v>299</v>
      </c>
      <c r="D13" s="193" t="s">
        <v>300</v>
      </c>
      <c r="E13" s="192" t="s">
        <v>322</v>
      </c>
      <c r="F13" s="194" t="s">
        <v>302</v>
      </c>
      <c r="G13" s="196" t="s">
        <v>323</v>
      </c>
      <c r="H13" s="198" t="s">
        <v>323</v>
      </c>
    </row>
    <row r="14" spans="1:8" ht="12.75">
      <c r="A14" s="191" t="s">
        <v>324</v>
      </c>
      <c r="B14" s="192" t="s">
        <v>298</v>
      </c>
      <c r="C14" s="193" t="s">
        <v>299</v>
      </c>
      <c r="D14" s="193" t="s">
        <v>300</v>
      </c>
      <c r="E14" s="192" t="s">
        <v>325</v>
      </c>
      <c r="F14" s="194" t="s">
        <v>302</v>
      </c>
      <c r="G14" s="197" t="s">
        <v>326</v>
      </c>
      <c r="H14" s="196" t="s">
        <v>326</v>
      </c>
    </row>
    <row r="15" spans="1:8" ht="12.75">
      <c r="A15" s="191" t="s">
        <v>327</v>
      </c>
      <c r="B15" s="192" t="s">
        <v>298</v>
      </c>
      <c r="C15" s="193" t="s">
        <v>299</v>
      </c>
      <c r="D15" s="193" t="s">
        <v>300</v>
      </c>
      <c r="E15" s="192" t="s">
        <v>328</v>
      </c>
      <c r="F15" s="194" t="s">
        <v>302</v>
      </c>
      <c r="G15" s="197" t="s">
        <v>329</v>
      </c>
      <c r="H15" s="197" t="s">
        <v>329</v>
      </c>
    </row>
    <row r="16" spans="1:8" ht="12.75">
      <c r="A16" s="191" t="s">
        <v>330</v>
      </c>
      <c r="B16" s="192" t="s">
        <v>298</v>
      </c>
      <c r="C16" s="193" t="s">
        <v>299</v>
      </c>
      <c r="D16" s="193" t="s">
        <v>300</v>
      </c>
      <c r="E16" s="192" t="s">
        <v>331</v>
      </c>
      <c r="F16" s="194" t="s">
        <v>302</v>
      </c>
      <c r="G16" s="197" t="s">
        <v>332</v>
      </c>
      <c r="H16" s="197" t="s">
        <v>332</v>
      </c>
    </row>
    <row r="17" spans="1:8" ht="12.75">
      <c r="A17" s="191" t="s">
        <v>333</v>
      </c>
      <c r="B17" s="192" t="s">
        <v>298</v>
      </c>
      <c r="C17" s="193" t="s">
        <v>299</v>
      </c>
      <c r="D17" s="193" t="s">
        <v>300</v>
      </c>
      <c r="E17" s="192" t="s">
        <v>334</v>
      </c>
      <c r="F17" s="194" t="s">
        <v>302</v>
      </c>
      <c r="G17" s="196" t="s">
        <v>335</v>
      </c>
      <c r="H17" s="197" t="s">
        <v>335</v>
      </c>
    </row>
    <row r="18" spans="1:8" ht="12.75">
      <c r="A18" s="191" t="s">
        <v>336</v>
      </c>
      <c r="B18" s="192" t="s">
        <v>298</v>
      </c>
      <c r="C18" s="193" t="s">
        <v>299</v>
      </c>
      <c r="D18" s="193" t="s">
        <v>300</v>
      </c>
      <c r="E18" s="192" t="s">
        <v>337</v>
      </c>
      <c r="F18" s="194" t="s">
        <v>302</v>
      </c>
      <c r="G18" s="197" t="s">
        <v>338</v>
      </c>
      <c r="H18" s="197" t="s">
        <v>338</v>
      </c>
    </row>
    <row r="19" spans="1:8" ht="12.75">
      <c r="A19" s="191"/>
      <c r="B19" s="192"/>
      <c r="C19" s="193"/>
      <c r="D19" s="193"/>
      <c r="E19" s="192"/>
      <c r="F19" s="194"/>
      <c r="G19" s="197" t="s">
        <v>339</v>
      </c>
      <c r="H19" s="197" t="s">
        <v>339</v>
      </c>
    </row>
    <row r="20" spans="1:8" ht="13.5" thickBot="1">
      <c r="A20" s="199" t="s">
        <v>340</v>
      </c>
      <c r="B20" s="192" t="s">
        <v>298</v>
      </c>
      <c r="C20" s="200" t="s">
        <v>299</v>
      </c>
      <c r="D20" s="200" t="s">
        <v>300</v>
      </c>
      <c r="E20" s="201" t="s">
        <v>341</v>
      </c>
      <c r="F20" s="194" t="s">
        <v>302</v>
      </c>
      <c r="G20" s="202" t="s">
        <v>342</v>
      </c>
      <c r="H20" s="202" t="s">
        <v>342</v>
      </c>
    </row>
    <row r="21" spans="1:8" ht="13.5" thickBot="1">
      <c r="A21" s="203"/>
      <c r="B21" s="171"/>
      <c r="C21" s="171"/>
      <c r="D21" s="171"/>
      <c r="E21" s="174" t="s">
        <v>343</v>
      </c>
      <c r="F21" s="175"/>
      <c r="H21" s="204"/>
    </row>
    <row r="22" spans="1:8" ht="12.75">
      <c r="A22" s="205" t="s">
        <v>344</v>
      </c>
      <c r="B22" s="177"/>
      <c r="C22" s="178"/>
      <c r="D22" s="178"/>
      <c r="E22" s="178" t="s">
        <v>345</v>
      </c>
      <c r="F22" s="181"/>
    </row>
    <row r="23" spans="1:8" ht="12.75">
      <c r="A23" s="205" t="s">
        <v>295</v>
      </c>
      <c r="B23" s="177"/>
      <c r="C23" s="178"/>
      <c r="D23" s="178"/>
      <c r="E23" s="177" t="s">
        <v>296</v>
      </c>
      <c r="F23" s="181"/>
    </row>
    <row r="24" spans="1:8" ht="13.5" thickBot="1">
      <c r="A24" s="206"/>
      <c r="B24" s="177"/>
      <c r="C24" s="178"/>
      <c r="D24" s="178"/>
      <c r="E24" s="177"/>
      <c r="F24" s="181"/>
    </row>
    <row r="25" spans="1:8" ht="12.75">
      <c r="A25" s="191" t="s">
        <v>297</v>
      </c>
      <c r="B25" s="192" t="s">
        <v>298</v>
      </c>
      <c r="C25" s="193" t="s">
        <v>299</v>
      </c>
      <c r="D25" s="193" t="s">
        <v>300</v>
      </c>
      <c r="E25" s="192" t="s">
        <v>301</v>
      </c>
      <c r="F25" s="194" t="s">
        <v>302</v>
      </c>
      <c r="G25" s="195" t="s">
        <v>303</v>
      </c>
      <c r="H25" s="195" t="s">
        <v>303</v>
      </c>
    </row>
    <row r="26" spans="1:8" ht="12.75">
      <c r="A26" s="191" t="s">
        <v>304</v>
      </c>
      <c r="B26" s="192" t="s">
        <v>298</v>
      </c>
      <c r="C26" s="193" t="s">
        <v>299</v>
      </c>
      <c r="D26" s="193" t="s">
        <v>300</v>
      </c>
      <c r="E26" s="192" t="s">
        <v>305</v>
      </c>
      <c r="F26" s="194" t="s">
        <v>302</v>
      </c>
      <c r="G26" s="196" t="s">
        <v>306</v>
      </c>
      <c r="H26" s="196" t="s">
        <v>306</v>
      </c>
    </row>
    <row r="27" spans="1:8" ht="12.75">
      <c r="A27" s="191" t="s">
        <v>307</v>
      </c>
      <c r="B27" s="192" t="s">
        <v>298</v>
      </c>
      <c r="C27" s="193" t="s">
        <v>299</v>
      </c>
      <c r="D27" s="193" t="s">
        <v>300</v>
      </c>
      <c r="E27" s="192" t="s">
        <v>308</v>
      </c>
      <c r="F27" s="194" t="s">
        <v>302</v>
      </c>
      <c r="G27" s="197" t="s">
        <v>309</v>
      </c>
      <c r="H27" s="197" t="s">
        <v>310</v>
      </c>
    </row>
    <row r="28" spans="1:8" ht="12.75">
      <c r="A28" s="191"/>
      <c r="B28" s="192"/>
      <c r="C28" s="193"/>
      <c r="D28" s="193"/>
      <c r="E28" s="192"/>
      <c r="F28" s="194"/>
      <c r="G28" s="197" t="s">
        <v>346</v>
      </c>
      <c r="H28" s="197"/>
    </row>
    <row r="29" spans="1:8" ht="12.75">
      <c r="A29" s="191" t="s">
        <v>312</v>
      </c>
      <c r="B29" s="192" t="s">
        <v>298</v>
      </c>
      <c r="C29" s="193" t="s">
        <v>299</v>
      </c>
      <c r="D29" s="193" t="s">
        <v>300</v>
      </c>
      <c r="E29" s="192" t="s">
        <v>313</v>
      </c>
      <c r="F29" s="194" t="s">
        <v>302</v>
      </c>
      <c r="G29" s="197" t="s">
        <v>314</v>
      </c>
      <c r="H29" s="197" t="s">
        <v>314</v>
      </c>
    </row>
    <row r="30" spans="1:8" ht="12.75">
      <c r="A30" s="191" t="s">
        <v>315</v>
      </c>
      <c r="B30" s="192" t="s">
        <v>298</v>
      </c>
      <c r="C30" s="193" t="s">
        <v>299</v>
      </c>
      <c r="D30" s="193" t="s">
        <v>300</v>
      </c>
      <c r="E30" s="192" t="s">
        <v>316</v>
      </c>
      <c r="F30" s="194" t="s">
        <v>302</v>
      </c>
      <c r="G30" s="197" t="s">
        <v>317</v>
      </c>
      <c r="H30" s="197" t="s">
        <v>317</v>
      </c>
    </row>
    <row r="31" spans="1:8" ht="12.75">
      <c r="A31" s="191" t="s">
        <v>318</v>
      </c>
      <c r="B31" s="192" t="s">
        <v>298</v>
      </c>
      <c r="C31" s="193" t="s">
        <v>299</v>
      </c>
      <c r="D31" s="193" t="s">
        <v>300</v>
      </c>
      <c r="E31" s="192" t="s">
        <v>319</v>
      </c>
      <c r="F31" s="194" t="s">
        <v>302</v>
      </c>
      <c r="G31" s="198" t="s">
        <v>320</v>
      </c>
      <c r="H31" s="197" t="s">
        <v>320</v>
      </c>
    </row>
    <row r="32" spans="1:8" ht="12.75">
      <c r="A32" s="191" t="s">
        <v>321</v>
      </c>
      <c r="B32" s="192" t="s">
        <v>298</v>
      </c>
      <c r="C32" s="193" t="s">
        <v>299</v>
      </c>
      <c r="D32" s="193" t="s">
        <v>300</v>
      </c>
      <c r="E32" s="192" t="s">
        <v>322</v>
      </c>
      <c r="F32" s="194" t="s">
        <v>302</v>
      </c>
      <c r="G32" s="196" t="s">
        <v>323</v>
      </c>
      <c r="H32" s="198" t="s">
        <v>323</v>
      </c>
    </row>
    <row r="33" spans="1:8" ht="12.75">
      <c r="A33" s="191" t="s">
        <v>324</v>
      </c>
      <c r="B33" s="192" t="s">
        <v>298</v>
      </c>
      <c r="C33" s="193" t="s">
        <v>299</v>
      </c>
      <c r="D33" s="193" t="s">
        <v>300</v>
      </c>
      <c r="E33" s="192" t="s">
        <v>325</v>
      </c>
      <c r="F33" s="194" t="s">
        <v>302</v>
      </c>
      <c r="G33" s="197" t="s">
        <v>326</v>
      </c>
      <c r="H33" s="196" t="s">
        <v>326</v>
      </c>
    </row>
    <row r="34" spans="1:8" ht="12.75">
      <c r="A34" s="191" t="s">
        <v>327</v>
      </c>
      <c r="B34" s="192" t="s">
        <v>298</v>
      </c>
      <c r="C34" s="193" t="s">
        <v>299</v>
      </c>
      <c r="D34" s="193" t="s">
        <v>300</v>
      </c>
      <c r="E34" s="192" t="s">
        <v>328</v>
      </c>
      <c r="F34" s="194" t="s">
        <v>302</v>
      </c>
      <c r="G34" s="197" t="s">
        <v>329</v>
      </c>
      <c r="H34" s="197" t="s">
        <v>329</v>
      </c>
    </row>
    <row r="35" spans="1:8" ht="12.75">
      <c r="A35" s="191" t="s">
        <v>330</v>
      </c>
      <c r="B35" s="192" t="s">
        <v>298</v>
      </c>
      <c r="C35" s="193" t="s">
        <v>299</v>
      </c>
      <c r="D35" s="193" t="s">
        <v>300</v>
      </c>
      <c r="E35" s="192" t="s">
        <v>331</v>
      </c>
      <c r="F35" s="194" t="s">
        <v>302</v>
      </c>
      <c r="G35" s="197" t="s">
        <v>332</v>
      </c>
      <c r="H35" s="197" t="s">
        <v>332</v>
      </c>
    </row>
    <row r="36" spans="1:8" ht="12.75">
      <c r="A36" s="191" t="s">
        <v>333</v>
      </c>
      <c r="B36" s="192" t="s">
        <v>298</v>
      </c>
      <c r="C36" s="193" t="s">
        <v>299</v>
      </c>
      <c r="D36" s="193" t="s">
        <v>300</v>
      </c>
      <c r="E36" s="192" t="s">
        <v>334</v>
      </c>
      <c r="F36" s="194" t="s">
        <v>302</v>
      </c>
      <c r="G36" s="196" t="s">
        <v>335</v>
      </c>
      <c r="H36" s="197" t="s">
        <v>335</v>
      </c>
    </row>
    <row r="37" spans="1:8" ht="12.75">
      <c r="A37" s="191" t="s">
        <v>336</v>
      </c>
      <c r="B37" s="192" t="s">
        <v>298</v>
      </c>
      <c r="C37" s="193" t="s">
        <v>299</v>
      </c>
      <c r="D37" s="193" t="s">
        <v>300</v>
      </c>
      <c r="E37" s="192" t="s">
        <v>337</v>
      </c>
      <c r="F37" s="194" t="s">
        <v>302</v>
      </c>
      <c r="G37" s="197" t="s">
        <v>347</v>
      </c>
      <c r="H37" s="197" t="s">
        <v>347</v>
      </c>
    </row>
    <row r="38" spans="1:8" ht="12.75">
      <c r="A38" s="191"/>
      <c r="B38" s="192"/>
      <c r="C38" s="193"/>
      <c r="D38" s="193"/>
      <c r="E38" s="192"/>
      <c r="F38" s="194"/>
      <c r="G38" s="197" t="s">
        <v>339</v>
      </c>
      <c r="H38" s="197" t="s">
        <v>339</v>
      </c>
    </row>
    <row r="39" spans="1:8" ht="13.5" thickBot="1">
      <c r="A39" s="199" t="s">
        <v>340</v>
      </c>
      <c r="B39" s="192" t="s">
        <v>298</v>
      </c>
      <c r="C39" s="200" t="s">
        <v>299</v>
      </c>
      <c r="D39" s="200" t="s">
        <v>300</v>
      </c>
      <c r="E39" s="201" t="s">
        <v>341</v>
      </c>
      <c r="F39" s="194" t="s">
        <v>302</v>
      </c>
      <c r="G39" s="202" t="s">
        <v>342</v>
      </c>
      <c r="H39" s="202" t="s">
        <v>342</v>
      </c>
    </row>
    <row r="40" spans="1:6" ht="12.75">
      <c r="A40" s="203"/>
      <c r="B40" s="171"/>
      <c r="C40" s="172"/>
      <c r="D40" s="172"/>
      <c r="E40" s="174" t="s">
        <v>292</v>
      </c>
      <c r="F40" s="175"/>
    </row>
    <row r="41" spans="1:6" ht="12.75">
      <c r="A41" s="176" t="s">
        <v>348</v>
      </c>
      <c r="B41" s="177"/>
      <c r="C41" s="178"/>
      <c r="D41" s="178"/>
      <c r="E41" s="178" t="s">
        <v>294</v>
      </c>
      <c r="F41" s="181"/>
    </row>
    <row r="42" spans="1:6" ht="12.75">
      <c r="A42" s="205" t="s">
        <v>295</v>
      </c>
      <c r="B42" s="177"/>
      <c r="C42" s="178"/>
      <c r="D42" s="178"/>
      <c r="E42" s="178"/>
      <c r="F42" s="181"/>
    </row>
    <row r="43" spans="1:6" ht="13.5" thickBot="1">
      <c r="A43" s="205"/>
      <c r="B43" s="177"/>
      <c r="C43" s="178"/>
      <c r="D43" s="178"/>
      <c r="E43" s="178"/>
      <c r="F43" s="181"/>
    </row>
    <row r="44" spans="1:8" ht="12.75">
      <c r="A44" s="191" t="s">
        <v>349</v>
      </c>
      <c r="B44" s="192" t="s">
        <v>298</v>
      </c>
      <c r="C44" s="193" t="s">
        <v>299</v>
      </c>
      <c r="D44" s="193" t="s">
        <v>300</v>
      </c>
      <c r="E44" s="192" t="s">
        <v>350</v>
      </c>
      <c r="F44" s="194" t="s">
        <v>302</v>
      </c>
      <c r="G44" s="207" t="s">
        <v>351</v>
      </c>
      <c r="H44" s="207" t="s">
        <v>351</v>
      </c>
    </row>
    <row r="45" spans="1:8" ht="12.75">
      <c r="A45" s="191" t="s">
        <v>352</v>
      </c>
      <c r="B45" s="192" t="s">
        <v>298</v>
      </c>
      <c r="C45" s="193" t="s">
        <v>299</v>
      </c>
      <c r="D45" s="193" t="s">
        <v>300</v>
      </c>
      <c r="E45" s="192" t="s">
        <v>353</v>
      </c>
      <c r="F45" s="194" t="s">
        <v>302</v>
      </c>
      <c r="G45" s="208" t="s">
        <v>354</v>
      </c>
      <c r="H45" s="208" t="s">
        <v>354</v>
      </c>
    </row>
    <row r="46" spans="1:8" ht="12.75">
      <c r="A46" s="191" t="s">
        <v>355</v>
      </c>
      <c r="B46" s="192" t="s">
        <v>298</v>
      </c>
      <c r="C46" s="193" t="s">
        <v>299</v>
      </c>
      <c r="D46" s="193" t="s">
        <v>300</v>
      </c>
      <c r="E46" s="192" t="s">
        <v>356</v>
      </c>
      <c r="F46" s="194" t="s">
        <v>302</v>
      </c>
      <c r="G46" s="197" t="s">
        <v>357</v>
      </c>
      <c r="H46" s="197" t="s">
        <v>357</v>
      </c>
    </row>
    <row r="47" spans="1:8" ht="12.75">
      <c r="A47" s="191" t="s">
        <v>358</v>
      </c>
      <c r="B47" s="192" t="s">
        <v>298</v>
      </c>
      <c r="C47" s="193" t="s">
        <v>299</v>
      </c>
      <c r="D47" s="193" t="s">
        <v>300</v>
      </c>
      <c r="E47" s="192" t="s">
        <v>359</v>
      </c>
      <c r="F47" s="194" t="s">
        <v>302</v>
      </c>
      <c r="G47" s="197" t="s">
        <v>360</v>
      </c>
      <c r="H47" s="197" t="s">
        <v>360</v>
      </c>
    </row>
    <row r="48" spans="1:8" ht="12.75">
      <c r="A48" s="191" t="s">
        <v>361</v>
      </c>
      <c r="B48" s="192" t="s">
        <v>298</v>
      </c>
      <c r="C48" s="193" t="s">
        <v>299</v>
      </c>
      <c r="D48" s="193" t="s">
        <v>300</v>
      </c>
      <c r="E48" s="192" t="s">
        <v>362</v>
      </c>
      <c r="F48" s="194" t="s">
        <v>302</v>
      </c>
      <c r="G48" s="197" t="s">
        <v>363</v>
      </c>
      <c r="H48" s="197" t="s">
        <v>363</v>
      </c>
    </row>
    <row r="49" spans="1:8" ht="12.75">
      <c r="A49" s="191" t="s">
        <v>364</v>
      </c>
      <c r="B49" s="192" t="s">
        <v>298</v>
      </c>
      <c r="C49" s="193" t="s">
        <v>299</v>
      </c>
      <c r="D49" s="193" t="s">
        <v>300</v>
      </c>
      <c r="E49" s="192" t="s">
        <v>365</v>
      </c>
      <c r="F49" s="194" t="s">
        <v>302</v>
      </c>
      <c r="G49" s="197" t="s">
        <v>366</v>
      </c>
      <c r="H49" s="197" t="s">
        <v>367</v>
      </c>
    </row>
    <row r="50" spans="1:8" ht="12.75">
      <c r="A50" s="191"/>
      <c r="B50" s="192"/>
      <c r="C50" s="193"/>
      <c r="D50" s="193"/>
      <c r="E50" s="192"/>
      <c r="F50" s="194"/>
      <c r="G50" s="209" t="s">
        <v>368</v>
      </c>
      <c r="H50" s="210"/>
    </row>
    <row r="51" spans="1:8" ht="12.75">
      <c r="A51" s="191"/>
      <c r="B51" s="192"/>
      <c r="C51" s="193"/>
      <c r="D51" s="193"/>
      <c r="E51" s="192"/>
      <c r="F51" s="194"/>
      <c r="G51" s="208" t="s">
        <v>369</v>
      </c>
      <c r="H51" s="210"/>
    </row>
    <row r="52" spans="1:8" ht="12.75">
      <c r="A52" s="191" t="s">
        <v>370</v>
      </c>
      <c r="B52" s="192" t="s">
        <v>298</v>
      </c>
      <c r="C52" s="193" t="s">
        <v>299</v>
      </c>
      <c r="D52" s="193" t="s">
        <v>300</v>
      </c>
      <c r="E52" s="192" t="s">
        <v>371</v>
      </c>
      <c r="F52" s="194" t="s">
        <v>302</v>
      </c>
      <c r="G52" s="197" t="s">
        <v>372</v>
      </c>
      <c r="H52" s="209" t="s">
        <v>372</v>
      </c>
    </row>
    <row r="53" spans="1:8" ht="12.75">
      <c r="A53" s="191" t="s">
        <v>373</v>
      </c>
      <c r="B53" s="192" t="s">
        <v>298</v>
      </c>
      <c r="C53" s="193" t="s">
        <v>299</v>
      </c>
      <c r="D53" s="193" t="s">
        <v>300</v>
      </c>
      <c r="E53" s="192" t="s">
        <v>374</v>
      </c>
      <c r="F53" s="194" t="s">
        <v>302</v>
      </c>
      <c r="G53" s="197" t="s">
        <v>375</v>
      </c>
      <c r="H53" s="208" t="s">
        <v>375</v>
      </c>
    </row>
    <row r="54" spans="1:8" ht="12.75">
      <c r="A54" s="191" t="s">
        <v>376</v>
      </c>
      <c r="B54" s="192" t="s">
        <v>298</v>
      </c>
      <c r="C54" s="193" t="s">
        <v>299</v>
      </c>
      <c r="D54" s="193" t="s">
        <v>300</v>
      </c>
      <c r="E54" s="192" t="s">
        <v>377</v>
      </c>
      <c r="F54" s="194" t="s">
        <v>302</v>
      </c>
      <c r="G54" s="197" t="s">
        <v>378</v>
      </c>
      <c r="H54" s="197" t="s">
        <v>378</v>
      </c>
    </row>
    <row r="55" spans="1:8" ht="12.75">
      <c r="A55" s="191" t="s">
        <v>379</v>
      </c>
      <c r="B55" s="192" t="s">
        <v>298</v>
      </c>
      <c r="C55" s="193" t="s">
        <v>299</v>
      </c>
      <c r="D55" s="193" t="s">
        <v>300</v>
      </c>
      <c r="E55" s="192" t="s">
        <v>380</v>
      </c>
      <c r="F55" s="194" t="s">
        <v>302</v>
      </c>
      <c r="G55" s="208" t="s">
        <v>381</v>
      </c>
      <c r="H55" s="197" t="s">
        <v>381</v>
      </c>
    </row>
    <row r="56" spans="1:8" ht="12.75">
      <c r="A56" s="191" t="s">
        <v>382</v>
      </c>
      <c r="B56" s="192" t="s">
        <v>298</v>
      </c>
      <c r="C56" s="193" t="s">
        <v>299</v>
      </c>
      <c r="D56" s="193" t="s">
        <v>300</v>
      </c>
      <c r="E56" s="192" t="s">
        <v>383</v>
      </c>
      <c r="F56" s="194" t="s">
        <v>302</v>
      </c>
      <c r="G56" s="197" t="s">
        <v>384</v>
      </c>
      <c r="H56" s="197" t="s">
        <v>384</v>
      </c>
    </row>
    <row r="57" spans="1:8" ht="12.75">
      <c r="A57" s="191" t="s">
        <v>385</v>
      </c>
      <c r="B57" s="192" t="s">
        <v>298</v>
      </c>
      <c r="C57" s="193" t="s">
        <v>299</v>
      </c>
      <c r="D57" s="193" t="s">
        <v>300</v>
      </c>
      <c r="E57" s="192" t="s">
        <v>386</v>
      </c>
      <c r="F57" s="194" t="s">
        <v>302</v>
      </c>
      <c r="G57" s="197" t="s">
        <v>387</v>
      </c>
      <c r="H57" s="197" t="s">
        <v>387</v>
      </c>
    </row>
    <row r="58" spans="1:8" ht="12.75">
      <c r="A58" s="191" t="s">
        <v>388</v>
      </c>
      <c r="B58" s="192" t="s">
        <v>298</v>
      </c>
      <c r="C58" s="193" t="s">
        <v>299</v>
      </c>
      <c r="D58" s="193" t="s">
        <v>300</v>
      </c>
      <c r="E58" s="192" t="s">
        <v>389</v>
      </c>
      <c r="F58" s="194" t="s">
        <v>302</v>
      </c>
      <c r="G58" s="197" t="s">
        <v>390</v>
      </c>
      <c r="H58" s="197" t="s">
        <v>390</v>
      </c>
    </row>
    <row r="59" spans="1:8" ht="12.75">
      <c r="A59" s="191" t="s">
        <v>391</v>
      </c>
      <c r="B59" s="192" t="s">
        <v>298</v>
      </c>
      <c r="C59" s="193" t="s">
        <v>299</v>
      </c>
      <c r="D59" s="193" t="s">
        <v>300</v>
      </c>
      <c r="E59" s="192" t="s">
        <v>392</v>
      </c>
      <c r="F59" s="194" t="s">
        <v>302</v>
      </c>
      <c r="G59" s="197" t="s">
        <v>393</v>
      </c>
      <c r="H59" s="197" t="s">
        <v>393</v>
      </c>
    </row>
    <row r="60" spans="1:8" ht="12.75">
      <c r="A60" s="191" t="s">
        <v>394</v>
      </c>
      <c r="B60" s="192" t="s">
        <v>298</v>
      </c>
      <c r="C60" s="193" t="s">
        <v>299</v>
      </c>
      <c r="D60" s="193" t="s">
        <v>300</v>
      </c>
      <c r="E60" s="192" t="s">
        <v>395</v>
      </c>
      <c r="F60" s="194" t="s">
        <v>302</v>
      </c>
      <c r="G60" s="197" t="s">
        <v>396</v>
      </c>
      <c r="H60" s="197" t="s">
        <v>396</v>
      </c>
    </row>
    <row r="61" spans="1:8" ht="13.5" thickBot="1">
      <c r="A61" s="199" t="s">
        <v>397</v>
      </c>
      <c r="B61" s="192" t="s">
        <v>298</v>
      </c>
      <c r="C61" s="200" t="s">
        <v>299</v>
      </c>
      <c r="D61" s="200" t="s">
        <v>300</v>
      </c>
      <c r="E61" s="201" t="s">
        <v>398</v>
      </c>
      <c r="F61" s="194" t="s">
        <v>302</v>
      </c>
      <c r="G61" s="211" t="s">
        <v>399</v>
      </c>
      <c r="H61" s="197" t="s">
        <v>399</v>
      </c>
    </row>
    <row r="62" spans="1:8" ht="12.75">
      <c r="A62" s="203"/>
      <c r="B62" s="171"/>
      <c r="C62" s="172"/>
      <c r="D62" s="172"/>
      <c r="E62" s="174" t="s">
        <v>343</v>
      </c>
      <c r="F62" s="175"/>
      <c r="H62" s="212"/>
    </row>
    <row r="63" spans="1:8" ht="13.5" thickBot="1">
      <c r="A63" s="205" t="s">
        <v>344</v>
      </c>
      <c r="B63" s="177"/>
      <c r="C63" s="178"/>
      <c r="D63" s="178"/>
      <c r="E63" s="178" t="s">
        <v>345</v>
      </c>
      <c r="F63" s="181"/>
      <c r="H63" s="213"/>
    </row>
    <row r="64" spans="1:6" ht="12.75">
      <c r="A64" s="205" t="s">
        <v>295</v>
      </c>
      <c r="B64" s="177"/>
      <c r="C64" s="178"/>
      <c r="D64" s="178"/>
      <c r="E64" s="178"/>
      <c r="F64" s="181"/>
    </row>
    <row r="65" spans="1:6" ht="13.5" thickBot="1">
      <c r="A65" s="214"/>
      <c r="B65" s="215"/>
      <c r="C65" s="216"/>
      <c r="D65" s="216"/>
      <c r="E65" s="216"/>
      <c r="F65" s="217"/>
    </row>
    <row r="66" spans="1:8" ht="12.75">
      <c r="A66" s="191" t="s">
        <v>349</v>
      </c>
      <c r="B66" s="192" t="s">
        <v>298</v>
      </c>
      <c r="C66" s="193" t="s">
        <v>299</v>
      </c>
      <c r="D66" s="193" t="s">
        <v>300</v>
      </c>
      <c r="E66" s="192" t="s">
        <v>350</v>
      </c>
      <c r="F66" s="194" t="s">
        <v>302</v>
      </c>
      <c r="G66" s="207" t="s">
        <v>351</v>
      </c>
      <c r="H66" s="207" t="s">
        <v>351</v>
      </c>
    </row>
    <row r="67" spans="1:8" ht="12.75">
      <c r="A67" s="191" t="s">
        <v>352</v>
      </c>
      <c r="B67" s="192" t="s">
        <v>298</v>
      </c>
      <c r="C67" s="193" t="s">
        <v>299</v>
      </c>
      <c r="D67" s="193" t="s">
        <v>300</v>
      </c>
      <c r="E67" s="192" t="s">
        <v>353</v>
      </c>
      <c r="F67" s="194" t="s">
        <v>302</v>
      </c>
      <c r="G67" s="208" t="s">
        <v>354</v>
      </c>
      <c r="H67" s="208" t="s">
        <v>354</v>
      </c>
    </row>
    <row r="68" spans="1:8" ht="12.75">
      <c r="A68" s="191" t="s">
        <v>355</v>
      </c>
      <c r="B68" s="192" t="s">
        <v>298</v>
      </c>
      <c r="C68" s="193" t="s">
        <v>299</v>
      </c>
      <c r="D68" s="193" t="s">
        <v>300</v>
      </c>
      <c r="E68" s="192" t="s">
        <v>356</v>
      </c>
      <c r="F68" s="194" t="s">
        <v>302</v>
      </c>
      <c r="G68" s="197" t="s">
        <v>357</v>
      </c>
      <c r="H68" s="197" t="s">
        <v>357</v>
      </c>
    </row>
    <row r="69" spans="1:8" ht="12.75">
      <c r="A69" s="191" t="s">
        <v>358</v>
      </c>
      <c r="B69" s="192" t="s">
        <v>298</v>
      </c>
      <c r="C69" s="193" t="s">
        <v>299</v>
      </c>
      <c r="D69" s="193" t="s">
        <v>300</v>
      </c>
      <c r="E69" s="192" t="s">
        <v>359</v>
      </c>
      <c r="F69" s="194" t="s">
        <v>302</v>
      </c>
      <c r="G69" s="197" t="s">
        <v>360</v>
      </c>
      <c r="H69" s="197" t="s">
        <v>360</v>
      </c>
    </row>
    <row r="70" spans="1:8" ht="12.75">
      <c r="A70" s="191" t="s">
        <v>361</v>
      </c>
      <c r="B70" s="192" t="s">
        <v>298</v>
      </c>
      <c r="C70" s="193" t="s">
        <v>299</v>
      </c>
      <c r="D70" s="193" t="s">
        <v>300</v>
      </c>
      <c r="E70" s="192" t="s">
        <v>362</v>
      </c>
      <c r="F70" s="194" t="s">
        <v>302</v>
      </c>
      <c r="G70" s="197" t="s">
        <v>363</v>
      </c>
      <c r="H70" s="197" t="s">
        <v>363</v>
      </c>
    </row>
    <row r="71" spans="1:8" ht="12.75">
      <c r="A71" s="191" t="s">
        <v>364</v>
      </c>
      <c r="B71" s="192" t="s">
        <v>298</v>
      </c>
      <c r="C71" s="193" t="s">
        <v>299</v>
      </c>
      <c r="D71" s="193" t="s">
        <v>300</v>
      </c>
      <c r="E71" s="192" t="s">
        <v>365</v>
      </c>
      <c r="F71" s="194" t="s">
        <v>302</v>
      </c>
      <c r="G71" s="197" t="s">
        <v>366</v>
      </c>
      <c r="H71" s="197" t="s">
        <v>367</v>
      </c>
    </row>
    <row r="72" spans="1:8" ht="12.75">
      <c r="A72" s="191"/>
      <c r="B72" s="192"/>
      <c r="C72" s="193"/>
      <c r="D72" s="193"/>
      <c r="E72" s="192"/>
      <c r="F72" s="194"/>
      <c r="G72" s="209" t="s">
        <v>368</v>
      </c>
      <c r="H72" s="210"/>
    </row>
    <row r="73" spans="1:8" ht="12.75">
      <c r="A73" s="191"/>
      <c r="B73" s="192"/>
      <c r="C73" s="193"/>
      <c r="D73" s="193"/>
      <c r="E73" s="192"/>
      <c r="F73" s="194"/>
      <c r="G73" s="208" t="s">
        <v>369</v>
      </c>
      <c r="H73" s="210"/>
    </row>
    <row r="74" spans="1:8" ht="12.75">
      <c r="A74" s="191" t="s">
        <v>370</v>
      </c>
      <c r="B74" s="192" t="s">
        <v>298</v>
      </c>
      <c r="C74" s="193" t="s">
        <v>299</v>
      </c>
      <c r="D74" s="193" t="s">
        <v>300</v>
      </c>
      <c r="E74" s="192" t="s">
        <v>371</v>
      </c>
      <c r="F74" s="194" t="s">
        <v>302</v>
      </c>
      <c r="G74" s="197" t="s">
        <v>372</v>
      </c>
      <c r="H74" s="209" t="s">
        <v>372</v>
      </c>
    </row>
    <row r="75" spans="1:8" ht="12.75">
      <c r="A75" s="191" t="s">
        <v>373</v>
      </c>
      <c r="B75" s="192" t="s">
        <v>298</v>
      </c>
      <c r="C75" s="193" t="s">
        <v>299</v>
      </c>
      <c r="D75" s="193" t="s">
        <v>300</v>
      </c>
      <c r="E75" s="192" t="s">
        <v>374</v>
      </c>
      <c r="F75" s="194" t="s">
        <v>302</v>
      </c>
      <c r="G75" s="197" t="s">
        <v>375</v>
      </c>
      <c r="H75" s="208" t="s">
        <v>375</v>
      </c>
    </row>
    <row r="76" spans="1:8" ht="12.75">
      <c r="A76" s="191" t="s">
        <v>376</v>
      </c>
      <c r="B76" s="192" t="s">
        <v>298</v>
      </c>
      <c r="C76" s="193" t="s">
        <v>299</v>
      </c>
      <c r="D76" s="193" t="s">
        <v>300</v>
      </c>
      <c r="E76" s="192" t="s">
        <v>377</v>
      </c>
      <c r="F76" s="194" t="s">
        <v>302</v>
      </c>
      <c r="G76" s="197" t="s">
        <v>378</v>
      </c>
      <c r="H76" s="197" t="s">
        <v>378</v>
      </c>
    </row>
    <row r="77" spans="1:8" ht="12.75">
      <c r="A77" s="191" t="s">
        <v>379</v>
      </c>
      <c r="B77" s="192" t="s">
        <v>298</v>
      </c>
      <c r="C77" s="193" t="s">
        <v>299</v>
      </c>
      <c r="D77" s="193" t="s">
        <v>300</v>
      </c>
      <c r="E77" s="192" t="s">
        <v>380</v>
      </c>
      <c r="F77" s="194" t="s">
        <v>302</v>
      </c>
      <c r="G77" s="208" t="s">
        <v>381</v>
      </c>
      <c r="H77" s="197" t="s">
        <v>381</v>
      </c>
    </row>
    <row r="78" spans="1:8" ht="12.75">
      <c r="A78" s="191" t="s">
        <v>382</v>
      </c>
      <c r="B78" s="192" t="s">
        <v>298</v>
      </c>
      <c r="C78" s="193" t="s">
        <v>299</v>
      </c>
      <c r="D78" s="193" t="s">
        <v>300</v>
      </c>
      <c r="E78" s="192" t="s">
        <v>383</v>
      </c>
      <c r="F78" s="194" t="s">
        <v>302</v>
      </c>
      <c r="G78" s="197" t="s">
        <v>384</v>
      </c>
      <c r="H78" s="197" t="s">
        <v>384</v>
      </c>
    </row>
    <row r="79" spans="1:8" ht="12.75">
      <c r="A79" s="191" t="s">
        <v>385</v>
      </c>
      <c r="B79" s="192" t="s">
        <v>298</v>
      </c>
      <c r="C79" s="193" t="s">
        <v>299</v>
      </c>
      <c r="D79" s="193" t="s">
        <v>300</v>
      </c>
      <c r="E79" s="192" t="s">
        <v>386</v>
      </c>
      <c r="F79" s="194" t="s">
        <v>302</v>
      </c>
      <c r="G79" s="197" t="s">
        <v>387</v>
      </c>
      <c r="H79" s="197" t="s">
        <v>387</v>
      </c>
    </row>
    <row r="80" spans="1:8" ht="12.75">
      <c r="A80" s="191" t="s">
        <v>388</v>
      </c>
      <c r="B80" s="192" t="s">
        <v>298</v>
      </c>
      <c r="C80" s="193" t="s">
        <v>299</v>
      </c>
      <c r="D80" s="193" t="s">
        <v>300</v>
      </c>
      <c r="E80" s="192" t="s">
        <v>389</v>
      </c>
      <c r="F80" s="194" t="s">
        <v>302</v>
      </c>
      <c r="G80" s="197" t="s">
        <v>390</v>
      </c>
      <c r="H80" s="197" t="s">
        <v>390</v>
      </c>
    </row>
    <row r="81" spans="1:8" ht="12.75">
      <c r="A81" s="191" t="s">
        <v>391</v>
      </c>
      <c r="B81" s="192" t="s">
        <v>298</v>
      </c>
      <c r="C81" s="193" t="s">
        <v>299</v>
      </c>
      <c r="D81" s="193" t="s">
        <v>300</v>
      </c>
      <c r="E81" s="192" t="s">
        <v>392</v>
      </c>
      <c r="F81" s="194" t="s">
        <v>302</v>
      </c>
      <c r="G81" s="197" t="s">
        <v>393</v>
      </c>
      <c r="H81" s="197" t="s">
        <v>393</v>
      </c>
    </row>
    <row r="82" spans="1:8" ht="12.75">
      <c r="A82" s="191" t="s">
        <v>394</v>
      </c>
      <c r="B82" s="192" t="s">
        <v>298</v>
      </c>
      <c r="C82" s="193" t="s">
        <v>299</v>
      </c>
      <c r="D82" s="193" t="s">
        <v>300</v>
      </c>
      <c r="E82" s="192" t="s">
        <v>395</v>
      </c>
      <c r="F82" s="194" t="s">
        <v>302</v>
      </c>
      <c r="G82" s="197" t="s">
        <v>396</v>
      </c>
      <c r="H82" s="197" t="s">
        <v>396</v>
      </c>
    </row>
    <row r="83" spans="1:8" ht="13.5" thickBot="1">
      <c r="A83" s="199" t="s">
        <v>397</v>
      </c>
      <c r="B83" s="201" t="s">
        <v>298</v>
      </c>
      <c r="C83" s="200" t="s">
        <v>299</v>
      </c>
      <c r="D83" s="200" t="s">
        <v>300</v>
      </c>
      <c r="E83" s="201" t="s">
        <v>398</v>
      </c>
      <c r="F83" s="218" t="s">
        <v>302</v>
      </c>
      <c r="G83" s="211" t="s">
        <v>399</v>
      </c>
      <c r="H83" s="202" t="s">
        <v>399</v>
      </c>
    </row>
  </sheetData>
  <sheetProtection/>
  <mergeCells count="2">
    <mergeCell ref="A1:C1"/>
    <mergeCell ref="E1:F1"/>
  </mergeCells>
  <hyperlinks>
    <hyperlink ref="H6" location="C30" tooltip="p-s07: SurCreancesCommercialesSurCreancesCommercialesEtCreditsALaClienteleInteretsProduitsSurOperationsAvecLaClienteleProduitsDExploitationBancaireTotalDesProduitsProduitsClasse7&#10; code: S07_021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10"/>
    <hyperlink ref="H7" location="C31" tooltip="p-s07: SurCreditsALExportationSurCreancesCommercialesEtCreditsALaClienteleInteretsProduitsSurOperationsAvecLaClienteleProduitsDExploitationBancaireTotalDesProduitsProduitsClasse7&#10; code: S07_022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20"/>
    <hyperlink ref="H8" location="C32" tooltip="p-s07: SurCreditsDeTresorerieSurCreancesCommercialesEtCreditsALaClienteleInteretsProduitsSurOperationsAvecLaClienteleProduitsDExploitationBancaireTotalDesProduitsProduitsClasse7&#10; code: S07_023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30"/>
    <hyperlink ref="H10" location="C33" tooltip="p-s07: SurCreditALEquipementSurCreancesCommercialesEtCreditsALaClienteleInteretsProduitsSurOperationsAvecLaClienteleProduitsDExploitationBancaireTotalDesProduitsProduitsClasse7&#10; code: S07_024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40"/>
    <hyperlink ref="H11" location="C34" tooltip="p-s07: SurCreditALHabitatSurCreancesCommercialesEtCreditsALaClienteleInteretsProduitsSurOperationsAvecLaClienteleProduitsDExploitationBancaireTotalDesProduitsProduitsClasse7&#10; code: S07_025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50"/>
    <hyperlink ref="H12" location="C35" tooltip="p-s07: SurAutresCreditsALaClienteleSurCreancesCommercialesEtCreditsALaClienteleInteretsProduitsSurOperationsAvecLaClienteleProduitsDExploitationBancaireTotalDesProduitsProduitsClasse7&#10; code: S07_026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60"/>
    <hyperlink ref="H13" location="C36" tooltip="p-s07: SurAffacturageInteretsProduitsSurOperationsAvecLaClienteleProduitsDExploitationBancaireTotalDesProduitsProduitsClasse7&#10; code: S07_027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70"/>
    <hyperlink ref="H14" location="C37" tooltip="p-s07: SurPretsALaClienteleFinanciereInteretsProduitsSurOperationsAvecLaClienteleProduitsDExploitationBancaireTotalDesProduitsProduitsClasse7&#10; code: S07_028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80"/>
    <hyperlink ref="H15" location="C38" tooltip="p-s07: SurValeursRecuesEnPensionInteretsProduitsSurOperationsAvecLaClienteleProduitsDExploitationBancaireTotalDesProduitsProduitsClasse7&#10; code: S07_029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90"/>
    <hyperlink ref="H16" location="C39" tooltip="p-s07: SurComptesOrdinairesDebiteursInteretsProduitsSurOperationsAvecLaClienteleProduitsDExploitationBancaireTotalDesProduitsProduitsClasse7&#10; code: S07_030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300"/>
    <hyperlink ref="H17" location="C40" tooltip="p-s07: AutresInteretsProduitsSurOperationsAvecLaClienteleProduitsDExploitationBancaireTotalDesProduitsProduitsClasse7&#10; code: S07_031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310"/>
    <hyperlink ref="H18" location="C81" tooltip="p-s07: InteretsSurPretsSubordonnesATermeProduitsSurPretsSubordonnesPartsDansLesEntreprisesLieesTitresDeParticipationEtAutresImmobilisationsFinancieresProduitsDExploitationBancaireTotalDesProduitsProduitsClasse7&#10; code: S07_073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730"/>
    <hyperlink ref="H19" location="C82" tooltip="p-s07: InteretsSurPretsSubordonnesADureeIndetermineeProduitsSurPretsSubordonnesPartsDansLesEntreprisesLieesTitresDeParticipationEtAutresImmobilisationsFinancieresProduitsDExploitationBancaireTotalDesProduitsProduitsClasse7&#10; code: S07_074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740"/>
    <hyperlink ref="H20" location="C47" tooltip="p-s07: InteretsSurTitresRecusEnPensionLivreeProduitsSurOperationsSurTitresProduitsDExploitationBancaireTotalDesProduitsProduitsClasse7&#10; code: S07_038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380"/>
    <hyperlink ref="G6" location="H15" tooltip="p-s07: SurCreancesCommercialesSurCreancesCommercialesEtCreditsALaClienteleInteretsProduitsSurOperationsAvecLaClienteleProduitsDExploitationBancaireTotalDesProduitsProduitsClasse7&#10; code: S07_021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10"/>
    <hyperlink ref="G7" location="H16" tooltip="p-s07: SurCreditsALExportationSurCreancesCommercialesEtCreditsALaClienteleInteretsProduitsSurOperationsAvecLaClienteleProduitsDExploitationBancaireTotalDesProduitsProduitsClasse7&#10; code: S07_022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20"/>
    <hyperlink ref="G8" location="H17" tooltip="p-s07: EcheancesSurCreditsDeTresorerieSurCreancesCommercialesEtCreditsALaClienteleInteretsProduitsSurOperationsAvecLaClienteleProduitsDExploitationBancaireTotalDesProduitsProduitsClasse7&#10; code: S07_163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1630"/>
    <hyperlink ref="G9" location="H18" tooltip="p-s07: NonEcheancesSurCreditsDeTresorerieSurCreancesCommercialesEtCreditsALaClienteleInteretsProduitsSurOperationsAvecLaClienteleProduitsDExploitationBancaireTotalDesProduitsProduitsClasse7&#10; code: S07_164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1640"/>
    <hyperlink ref="G10" location="H19" tooltip="p-s07: SurCreditALEquipementSurCreancesCommercialesEtCreditsALaClienteleInteretsProduitsSurOperationsAvecLaClienteleProduitsDExploitationBancaireTotalDesProduitsProduitsClasse7&#10; code: S07_024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40"/>
    <hyperlink ref="G11" location="H20" tooltip="p-s07: SurCreditALHabitatSurCreancesCommercialesEtCreditsALaClienteleInteretsProduitsSurOperationsAvecLaClienteleProduitsDExploitationBancaireTotalDesProduitsProduitsClasse7&#10; code: S07_025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50"/>
    <hyperlink ref="G12" location="H21" tooltip="p-s07: SurAutresCreditsALaClienteleSurCreancesCommercialesEtCreditsALaClienteleInteretsProduitsSurOperationsAvecLaClienteleProduitsDExploitationBancaireTotalDesProduitsProduitsClasse7&#10; code: S07_026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60"/>
    <hyperlink ref="G13" location="H22" tooltip="p-s07: SurAffacturageInteretsProduitsSurOperationsAvecLaClienteleProduitsDExploitationBancaireTotalDesProduitsProduitsClasse7&#10; code: S07_027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70"/>
    <hyperlink ref="G14" location="H23" tooltip="p-s07: SurPretsALaClienteleFinanciereInteretsProduitsSurOperationsAvecLaClienteleProduitsDExploitationBancaireTotalDesProduitsProduitsClasse7&#10; code: S07_028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80"/>
    <hyperlink ref="G15" location="H24" tooltip="p-s07: SurValeursRecuesEnPensionInteretsProduitsSurOperationsAvecLaClienteleProduitsDExploitationBancaireTotalDesProduitsProduitsClasse7&#10; code: S07_029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90"/>
    <hyperlink ref="G16" location="H25" tooltip="p-s07: SurComptesOrdinairesDebiteursInteretsProduitsSurOperationsAvecLaClienteleProduitsDExploitationBancaireTotalDesProduitsProduitsClasse7&#10; code: S07_030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300"/>
    <hyperlink ref="G17" location="H26" tooltip="p-s07: AutresInteretsProduitsSurOperationsAvecLaClienteleProduitsDExploitationBancaireTotalDesProduitsProduitsClasse7&#10; code: S07_031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310"/>
    <hyperlink ref="G18" location="H29" tooltip="p-s07: InteretsSurPretsSubordonnesATermeProduitsSurPretsSubordonnesPartsDansLesEntreprisesLieesTitresDeParticipationEtAutresImmobilisationsFinancieresProduitsDExploitationBancaireTotalDesProduitsProduitsClasse7&#10; code: S07_073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730"/>
    <hyperlink ref="G19" location="H30" tooltip="p-s07: InteretsSurPretsSubordonnesADureeIndetermineeProduitsSurPretsSubordonnesPartsDansLesEntreprisesLieesTitresDeParticipationEtAutresImmobilisationsFinancieresProduitsDExploitationBancaireTotalDesProduitsProduitsClasse7&#10; code: S07_074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740"/>
    <hyperlink ref="G20" location="H31" tooltip="p-s07: InteretsSurTitresRecusEnPensionLivreeProduitsSurOperationsSurTitresProduitsDExploitationBancaireTotalDesProduitsProduitsClasse7&#10; code: S07_038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380"/>
    <hyperlink ref="H25" location="C30" tooltip="p-s07: SurCreancesCommercialesSurCreancesCommercialesEtCreditsALaClienteleInteretsProduitsSurOperationsAvecLaClienteleProduitsDExploitationBancaireTotalDesProduitsProduitsClasse7&#10; code: S07_021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10"/>
    <hyperlink ref="H26" location="C31" tooltip="p-s07: SurCreditsALExportationSurCreancesCommercialesEtCreditsALaClienteleInteretsProduitsSurOperationsAvecLaClienteleProduitsDExploitationBancaireTotalDesProduitsProduitsClasse7&#10; code: S07_022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20"/>
    <hyperlink ref="H27" location="C32" tooltip="p-s07: SurCreditsDeTresorerieSurCreancesCommercialesEtCreditsALaClienteleInteretsProduitsSurOperationsAvecLaClienteleProduitsDExploitationBancaireTotalDesProduitsProduitsClasse7&#10; code: S07_023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30"/>
    <hyperlink ref="H29" location="C33" tooltip="p-s07: SurCreditALEquipementSurCreancesCommercialesEtCreditsALaClienteleInteretsProduitsSurOperationsAvecLaClienteleProduitsDExploitationBancaireTotalDesProduitsProduitsClasse7&#10; code: S07_024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40"/>
    <hyperlink ref="H30" location="C34" tooltip="p-s07: SurCreditALHabitatSurCreancesCommercialesEtCreditsALaClienteleInteretsProduitsSurOperationsAvecLaClienteleProduitsDExploitationBancaireTotalDesProduitsProduitsClasse7&#10; code: S07_025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50"/>
    <hyperlink ref="H31" location="C35" tooltip="p-s07: SurAutresCreditsALaClienteleSurCreancesCommercialesEtCreditsALaClienteleInteretsProduitsSurOperationsAvecLaClienteleProduitsDExploitationBancaireTotalDesProduitsProduitsClasse7&#10; code: S07_026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60"/>
    <hyperlink ref="H32" location="C36" tooltip="p-s07: SurAffacturageInteretsProduitsSurOperationsAvecLaClienteleProduitsDExploitationBancaireTotalDesProduitsProduitsClasse7&#10; code: S07_027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70"/>
    <hyperlink ref="H33" location="C37" tooltip="p-s07: SurPretsALaClienteleFinanciereInteretsProduitsSurOperationsAvecLaClienteleProduitsDExploitationBancaireTotalDesProduitsProduitsClasse7&#10; code: S07_028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80"/>
    <hyperlink ref="H34" location="C38" tooltip="p-s07: SurValeursRecuesEnPensionInteretsProduitsSurOperationsAvecLaClienteleProduitsDExploitationBancaireTotalDesProduitsProduitsClasse7&#10; code: S07_029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290"/>
    <hyperlink ref="H35" location="C39" tooltip="p-s07: SurComptesOrdinairesDebiteursInteretsProduitsSurOperationsAvecLaClienteleProduitsDExploitationBancaireTotalDesProduitsProduitsClasse7&#10; code: S07_030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300"/>
    <hyperlink ref="H36" location="C40" tooltip="p-s07: AutresInteretsProduitsSurOperationsAvecLaClienteleProduitsDExploitationBancaireTotalDesProduitsProduitsClasse7&#10; code: S07_031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310"/>
    <hyperlink ref="H37" location="C81" tooltip="p-s07: InteretsSurPretsSubordonnesATermeProduitsSurPretsSubordonnesPartsDansLesEntreprisesLieesTitresDeParticipationEtAutresImmobilisationsFinancieresProduitsDExploitationBancaireTotalDesProduitsProduitsClasse7&#10; code: S07_073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730"/>
    <hyperlink ref="H38" location="C82" tooltip="p-s07: InteretsSurPretsSubordonnesADureeIndetermineeProduitsSurPretsSubordonnesPartsDansLesEntreprisesLieesTitresDeParticipationEtAutresImmobilisationsFinancieresProduitsDExploitationBancaireTotalDesProduitsProduitsClasse7&#10; code: S07_074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740"/>
    <hyperlink ref="H39" location="C47" tooltip="p-s07: InteretsSurTitresRecusEnPensionLivreeProduitsSurOperationsSurTitresProduitsDExploitationBancaireTotalDesProduitsProduitsClasse7&#10; code: S07_038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7_0380"/>
    <hyperlink ref="G25" location="H15" tooltip="p-s07: SurCreancesCommercialesSurCreancesCommercialesEtCreditsALaClienteleInteretsProduitsSurOperationsAvecLaClienteleProduitsDExploitationBancaireTotalDesProduitsProduitsClasse7&#10; code: S07_021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10"/>
    <hyperlink ref="G26" location="H16" tooltip="p-s07: SurCreditsALExportationSurCreancesCommercialesEtCreditsALaClienteleInteretsProduitsSurOperationsAvecLaClienteleProduitsDExploitationBancaireTotalDesProduitsProduitsClasse7&#10; code: S07_022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20"/>
    <hyperlink ref="G27" location="H17" tooltip="p-s07: EcheancesSurCreditsDeTresorerieSurCreancesCommercialesEtCreditsALaClienteleInteretsProduitsSurOperationsAvecLaClienteleProduitsDExploitationBancaireTotalDesProduitsProduitsClasse7&#10; code: S07_163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1630"/>
    <hyperlink ref="G28" location="H18" tooltip="p-s07: NonEcheancesSurCreditsDeTresorerieSurCreancesCommercialesEtCreditsALaClienteleInteretsProduitsSurOperationsAvecLaClienteleProduitsDExploitationBancaireTotalDesProduitsProduitsClasse7&#10; code: S07_164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1640"/>
    <hyperlink ref="G29" location="H19" tooltip="p-s07: SurCreditALEquipementSurCreancesCommercialesEtCreditsALaClienteleInteretsProduitsSurOperationsAvecLaClienteleProduitsDExploitationBancaireTotalDesProduitsProduitsClasse7&#10; code: S07_024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40"/>
    <hyperlink ref="G30" location="H20" tooltip="p-s07: SurCreditALHabitatSurCreancesCommercialesEtCreditsALaClienteleInteretsProduitsSurOperationsAvecLaClienteleProduitsDExploitationBancaireTotalDesProduitsProduitsClasse7&#10; code: S07_025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50"/>
    <hyperlink ref="G31" location="H21" tooltip="p-s07: SurAutresCreditsALaClienteleSurCreancesCommercialesEtCreditsALaClienteleInteretsProduitsSurOperationsAvecLaClienteleProduitsDExploitationBancaireTotalDesProduitsProduitsClasse7&#10; code: S07_026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60"/>
    <hyperlink ref="G32" location="H22" tooltip="p-s07: SurAffacturageInteretsProduitsSurOperationsAvecLaClienteleProduitsDExploitationBancaireTotalDesProduitsProduitsClasse7&#10; code: S07_027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70"/>
    <hyperlink ref="G33" location="H23" tooltip="p-s07: SurPretsALaClienteleFinanciereInteretsProduitsSurOperationsAvecLaClienteleProduitsDExploitationBancaireTotalDesProduitsProduitsClasse7&#10; code: S07_028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80"/>
    <hyperlink ref="G34" location="H24" tooltip="p-s07: SurValeursRecuesEnPensionInteretsProduitsSurOperationsAvecLaClienteleProduitsDExploitationBancaireTotalDesProduitsProduitsClasse7&#10; code: S07_029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290"/>
    <hyperlink ref="G35" location="H25" tooltip="p-s07: SurComptesOrdinairesDebiteursInteretsProduitsSurOperationsAvecLaClienteleProduitsDExploitationBancaireTotalDesProduitsProduitsClasse7&#10; code: S07_030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300"/>
    <hyperlink ref="G36" location="H26" tooltip="p-s07: AutresInteretsProduitsSurOperationsAvecLaClienteleProduitsDExploitationBancaireTotalDesProduitsProduitsClasse7&#10; code: S07_031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310"/>
    <hyperlink ref="G37" location="H29" tooltip="p-s07: InteretsSurPretsSubordonnesATermeProduitsSurPretsSubordonnesPartsDansLesEntreprisesLieesTitresDeParticipationEtAutresImmobilisationsFinancieresProduitsDExploitationBancaireTotalDesProduitsProduitsClasse7&#10; code: S07_073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730"/>
    <hyperlink ref="G38" location="H30" tooltip="p-s07: InteretsSurPretsSubordonnesADureeIndetermineeProduitsSurPretsSubordonnesPartsDansLesEntreprisesLieesTitresDeParticipationEtAutresImmobilisationsFinancieresProduitsDExploitationBancaireTotalDesProduitsProduitsClasse7&#10; code: S07_074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740"/>
    <hyperlink ref="G39" location="H31" tooltip="p-s07: InteretsSurTitresRecusEnPensionLivreeProduitsSurOperationsSurTitresProduitsDExploitationBancaireTotalDesProduitsProduitsClasse7&#10; code: S07_0380 (MAA:M1B,M99;SAC:SB1;SVL:SV3) SCP:SC8;SRS:SF1&#10; - (d-scu:MonnaieDimension)&#10;     d-scu:Euros&#10;     d-scu:Devises&#10; - (d-sac:ActiviteDimension)&#10;     d-sac:France&#10; - (d-svl:ValorisationDimension)&#10;     d-svl:FluxDInteretTrimestriel&#10; - d-scp:ContrepartieDimension: d-scp:ClienteleFinanciere&#10; - d-srs:ResidenceDimension: d-srs:Residents" display="S07_0380"/>
    <hyperlink ref="G47" location="D37" tooltip="p-s06: SurComptesDAffacturageInteretsChargesSurOperationsAvecLaClienteleChargesDExploitationBancaireTotalDesChargesChargesClasse6&#10; code: S06_021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10"/>
    <hyperlink ref="G48" location="D38" tooltip="p-s06: SurLivretsOrdinairesSurComptesDEpargneARegimeSpecialInteretsChargesSurOperationsAvecLaClienteleChargesDExploitationBancaireTotalDesChargesChargesClasse6&#10; code: S06_024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40"/>
    <hyperlink ref="G49" location="D39" tooltip="p-s06: SurLivretsASurLivretsEtDepotsSpecifiquesSurComptesDEpargneARegimeSpecialInteretsChargesSurOperationsAvecLaClienteleChargesDExploitationBancaireTotalDesChargesChargesClasse6&#10; code: S06_143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1430"/>
    <hyperlink ref="G50" location="D40" tooltip="p-s06: SurLivretsBleusSurLivretsEtDepotsSpecifiquesSurComptesDEpargneARegimeSpecialInteretsChargesSurOperationsAvecLaClienteleChargesDExploitationBancaireTotalDesChargesChargesClasse6&#10; code: S06_144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1440"/>
    <hyperlink ref="G51" location="D41" tooltip="p-s06: SurLivretsJeunesSurLivretsEtDepotsSpecifiquesSurComptesDEpargneARegimeSpecialInteretsChargesSurOperationsAvecLaClienteleChargesDExploitationBancaireTotalDesChargesChargesClasse6&#10; code: S06_145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1450"/>
    <hyperlink ref="G52" location="D42" tooltip="p-s06: SurLivretsDEpargnePopulaireSurComptesDEpargneARegimeSpecialInteretsChargesSurOperationsAvecLaClienteleChargesDExploitationBancaireTotalDesChargesChargesClasse6&#10; code: S06_026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60"/>
    <hyperlink ref="G53" location="D43" tooltip="p-s06: SurLddSurComptesDEpargneARegimeSpecialInteretsChargesSurOperationsAvecLaClienteleChargesDExploitationBancaireTotalDesChargesChargesClasse6&#10; code: S06_027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70"/>
    <hyperlink ref="G54" location="D44" tooltip="p-s06: SurComptesDEpargneLogementSurComptesDEpargneARegimeSpecialInteretsChargesSurOperationsAvecLaClienteleChargesDExploitationBancaireTotalDesChargesChargesClasse6&#10; code: S06_028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80"/>
    <hyperlink ref="G55" location="D45" tooltip="p-s06: SurPlansDEpargneLogementSurComptesDEpargneARegimeSpecialInteretsChargesSurOperationsAvecLaClienteleChargesDExploitationBancaireTotalDesChargesChargesClasse6&#10; code: S06_029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90"/>
    <hyperlink ref="G56" location="D46" tooltip="p-s06: SurPlansDEpargnePopulaireSurComptesDEpargneARegimeSpecialInteretsChargesSurOperationsAvecLaClienteleChargesDExploitationBancaireTotalDesChargesChargesClasse6&#10; code: S06_030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300"/>
    <hyperlink ref="G57" location="D47" tooltip="p-s06: SurAutresComptesDEpargneARegimeSpecialSurComptesDEpargneARegimeSpecialInteretsChargesSurOperationsAvecLaClienteleChargesDExploitationBancaireTotalDesChargesChargesClasse6&#10; code: S06_031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310"/>
    <hyperlink ref="G58" location="D48" tooltip="p-s06: SurComptesCrediteursATermeInteretsChargesSurOperationsAvecLaClienteleChargesDExploitationBancaireTotalDesChargesChargesClasse6&#10; code: S06_0220 (MAA:M1B,M99;SAC:SB1;SVL:SV3) SCP:SCV;SDI:SD0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di:DureeInitialeDimension: d-sdi:TotalDureeInitiale&#10; - d-srs:ResidenceDimension: d-srs:Residents" display="S06_0220"/>
    <hyperlink ref="G59" location="D52" tooltip="p-s06: SurBonsDeCaisseEtBonsDEpargneInteretsChargesSurOperationsAvecLaClienteleChargesDExploitationBancaireTotalDesChargesChargesClasse6&#10; code: S06_0320 (MAA:M1B,M99;SAC:SB1;SVL:SV3) SCP:SCV;SDI:SD0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di:DureeInitialeDimension: d-sdi:TotalDureeInitiale&#10; - d-srs:ResidenceDimension: d-srs:Residents" display="S06_0320"/>
    <hyperlink ref="G60" location="D56" tooltip="p-s06: AutresInteretsChargesSurOperationsAvecLaClienteleChargesDExploitationBancaireTotalDesChargesChargesClasse6&#10; code: S06_033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330"/>
    <hyperlink ref="G61" location="D57" tooltip="p-s06: InteretsSurTitresDonnesEnPensionLivreeChargesSurOperationsSurTitresChargesDExploitationBancaireTotalDesChargesChargesClasse6&#10; code: S06_039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390"/>
    <hyperlink ref="H44" location="C26" tooltip="p-s06: SurEmpruntsAupresDeLaClienteleFinanciereInteretsChargesSurOperationsAvecLaClienteleChargesDExploitationBancaireTotalDesChargesChargesClasse6&#10; code: S06_018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180"/>
    <hyperlink ref="H45" location="C27" tooltip="p-s06: SurValeursDonneesEnPensionInteretsChargesSurOperationsAvecLaClienteleChargesDExploitationBancaireTotalDesChargesChargesClasse6&#10; code: S06_019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190"/>
    <hyperlink ref="H46" location="C28" tooltip="p-s06: SurComptesOrdinairesCrediteursInteretsChargesSurOperationsAvecLaClienteleChargesDExploitationBancaireTotalDesChargesChargesClasse6&#10; code: S06_020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00"/>
    <hyperlink ref="H47" location="C29" tooltip="p-s06: SurComptesDAffacturageInteretsChargesSurOperationsAvecLaClienteleChargesDExploitationBancaireTotalDesChargesChargesClasse6&#10; code: S06_021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10"/>
    <hyperlink ref="H48" location="C31" tooltip="p-s06: SurLivretsOrdinairesSurComptesDEpargneARegimeSpecialInteretsChargesSurOperationsAvecLaClienteleChargesDExploitationBancaireTotalDesChargesChargesClasse6&#10; code: S06_024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40"/>
    <hyperlink ref="H49" location="C32" tooltip="p-s06: SurLivretsEtDepotsSpecifiquesSurComptesDEpargneARegimeSpecialInteretsChargesSurOperationsAvecLaClienteleChargesDExploitationBancaireTotalDesChargesChargesClasse6&#10; code: S06_025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50"/>
    <hyperlink ref="H52" location="C33" tooltip="p-s06: SurLivretsDEpargnePopulaireSurComptesDEpargneARegimeSpecialInteretsChargesSurOperationsAvecLaClienteleChargesDExploitationBancaireTotalDesChargesChargesClasse6&#10; code: S06_026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60"/>
    <hyperlink ref="H53" location="C34" tooltip="p-s06: SurLddSurComptesDEpargneARegimeSpecialInteretsChargesSurOperationsAvecLaClienteleChargesDExploitationBancaireTotalDesChargesChargesClasse6&#10; code: S06_027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70"/>
    <hyperlink ref="H54" location="C35" tooltip="p-s06: SurComptesDEpargneLogementSurComptesDEpargneARegimeSpecialInteretsChargesSurOperationsAvecLaClienteleChargesDExploitationBancaireTotalDesChargesChargesClasse6&#10; code: S06_028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80"/>
    <hyperlink ref="H55" location="C36" tooltip="p-s06: SurPlansDEpargneLogementSurComptesDEpargneARegimeSpecialInteretsChargesSurOperationsAvecLaClienteleChargesDExploitationBancaireTotalDesChargesChargesClasse6&#10; code: S06_029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90"/>
    <hyperlink ref="H56" location="C37" tooltip="p-s06: SurPlansDEpargnePopulaireSurComptesDEpargneARegimeSpecialInteretsChargesSurOperationsAvecLaClienteleChargesDExploitationBancaireTotalDesChargesChargesClasse6&#10; code: S06_030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300"/>
    <hyperlink ref="H57" location="C38" tooltip="p-s06: SurAutresComptesDEpargneARegimeSpecialSurComptesDEpargneARegimeSpecialInteretsChargesSurOperationsAvecLaClienteleChargesDExploitationBancaireTotalDesChargesChargesClasse6&#10; code: S06_031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310"/>
    <hyperlink ref="H58" location="C39" tooltip="p-s06: SurComptesCrediteursATermeInteretsChargesSurOperationsAvecLaClienteleChargesDExploitationBancaireTotalDesChargesChargesClasse6&#10; code: S06_022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20"/>
    <hyperlink ref="H59" location="C40" tooltip="p-s06: SurBonsDeCaisseEtBonsDEpargneInteretsChargesSurOperationsAvecLaClienteleChargesDExploitationBancaireTotalDesChargesChargesClasse6&#10; code: S06_032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320"/>
    <hyperlink ref="H60" location="C41" tooltip="p-s06: AutresInteretsChargesSurOperationsAvecLaClienteleChargesDExploitationBancaireTotalDesChargesChargesClasse6&#10; code: S06_033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330"/>
    <hyperlink ref="H61" location="C47" tooltip="p-s06: InteretsSurTitresDonnesEnPensionLivreeChargesSurOperationsSurTitresChargesDExploitationBancaireTotalDesChargesChargesClasse6&#10; code: S06_039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390"/>
    <hyperlink ref="G44" location="C26" tooltip="p-s06: SurEmpruntsAupresDeLaClienteleFinanciereInteretsChargesSurOperationsAvecLaClienteleChargesDExploitationBancaireTotalDesChargesChargesClasse6&#10; code: S06_018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180"/>
    <hyperlink ref="G45" location="C27" tooltip="p-s06: SurValeursDonneesEnPensionInteretsChargesSurOperationsAvecLaClienteleChargesDExploitationBancaireTotalDesChargesChargesClasse6&#10; code: S06_019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190"/>
    <hyperlink ref="G46" location="C28" tooltip="p-s06: SurComptesOrdinairesCrediteursInteretsChargesSurOperationsAvecLaClienteleChargesDExploitationBancaireTotalDesChargesChargesClasse6&#10; code: S06_020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00"/>
    <hyperlink ref="G69" location="D37" tooltip="p-s06: SurComptesDAffacturageInteretsChargesSurOperationsAvecLaClienteleChargesDExploitationBancaireTotalDesChargesChargesClasse6&#10; code: S06_021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10"/>
    <hyperlink ref="G70" location="D38" tooltip="p-s06: SurLivretsOrdinairesSurComptesDEpargneARegimeSpecialInteretsChargesSurOperationsAvecLaClienteleChargesDExploitationBancaireTotalDesChargesChargesClasse6&#10; code: S06_024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40"/>
    <hyperlink ref="G71" location="D39" tooltip="p-s06: SurLivretsASurLivretsEtDepotsSpecifiquesSurComptesDEpargneARegimeSpecialInteretsChargesSurOperationsAvecLaClienteleChargesDExploitationBancaireTotalDesChargesChargesClasse6&#10; code: S06_143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1430"/>
    <hyperlink ref="G72" location="D40" tooltip="p-s06: SurLivretsBleusSurLivretsEtDepotsSpecifiquesSurComptesDEpargneARegimeSpecialInteretsChargesSurOperationsAvecLaClienteleChargesDExploitationBancaireTotalDesChargesChargesClasse6&#10; code: S06_144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1440"/>
    <hyperlink ref="G73" location="D41" tooltip="p-s06: SurLivretsJeunesSurLivretsEtDepotsSpecifiquesSurComptesDEpargneARegimeSpecialInteretsChargesSurOperationsAvecLaClienteleChargesDExploitationBancaireTotalDesChargesChargesClasse6&#10; code: S06_145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1450"/>
    <hyperlink ref="G74" location="D42" tooltip="p-s06: SurLivretsDEpargnePopulaireSurComptesDEpargneARegimeSpecialInteretsChargesSurOperationsAvecLaClienteleChargesDExploitationBancaireTotalDesChargesChargesClasse6&#10; code: S06_026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60"/>
    <hyperlink ref="G75" location="D43" tooltip="p-s06: SurLddSurComptesDEpargneARegimeSpecialInteretsChargesSurOperationsAvecLaClienteleChargesDExploitationBancaireTotalDesChargesChargesClasse6&#10; code: S06_027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70"/>
    <hyperlink ref="G76" location="D44" tooltip="p-s06: SurComptesDEpargneLogementSurComptesDEpargneARegimeSpecialInteretsChargesSurOperationsAvecLaClienteleChargesDExploitationBancaireTotalDesChargesChargesClasse6&#10; code: S06_028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80"/>
    <hyperlink ref="G77" location="D45" tooltip="p-s06: SurPlansDEpargneLogementSurComptesDEpargneARegimeSpecialInteretsChargesSurOperationsAvecLaClienteleChargesDExploitationBancaireTotalDesChargesChargesClasse6&#10; code: S06_029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290"/>
    <hyperlink ref="G78" location="D46" tooltip="p-s06: SurPlansDEpargnePopulaireSurComptesDEpargneARegimeSpecialInteretsChargesSurOperationsAvecLaClienteleChargesDExploitationBancaireTotalDesChargesChargesClasse6&#10; code: S06_030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300"/>
    <hyperlink ref="G79" location="D47" tooltip="p-s06: SurAutresComptesDEpargneARegimeSpecialSurComptesDEpargneARegimeSpecialInteretsChargesSurOperationsAvecLaClienteleChargesDExploitationBancaireTotalDesChargesChargesClasse6&#10; code: S06_031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310"/>
    <hyperlink ref="G80" location="D48" tooltip="p-s06: SurComptesCrediteursATermeInteretsChargesSurOperationsAvecLaClienteleChargesDExploitationBancaireTotalDesChargesChargesClasse6&#10; code: S06_0220 (MAA:M1B,M99;SAC:SB1;SVL:SV3) SCP:SCV;SDI:SD0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di:DureeInitialeDimension: d-sdi:TotalDureeInitiale&#10; - d-srs:ResidenceDimension: d-srs:Residents" display="S06_0220"/>
    <hyperlink ref="G81" location="D52" tooltip="p-s06: SurBonsDeCaisseEtBonsDEpargneInteretsChargesSurOperationsAvecLaClienteleChargesDExploitationBancaireTotalDesChargesChargesClasse6&#10; code: S06_0320 (MAA:M1B,M99;SAC:SB1;SVL:SV3) SCP:SCV;SDI:SD0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di:DureeInitialeDimension: d-sdi:TotalDureeInitiale&#10; - d-srs:ResidenceDimension: d-srs:Residents" display="S06_0320"/>
    <hyperlink ref="G82" location="D56" tooltip="p-s06: AutresInteretsChargesSurOperationsAvecLaClienteleChargesDExploitationBancaireTotalDesChargesChargesClasse6&#10; code: S06_033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330"/>
    <hyperlink ref="G83" location="D57" tooltip="p-s06: InteretsSurTitresDonnesEnPensionLivreeChargesSurOperationsSurTitresChargesDExploitationBancaireTotalDesChargesChargesClasse6&#10; code: S06_0390 (MAA:M1B,M99;SAC:SB1;SVL:SV3) SCP:SCV;SRS:SF1&#10; - (d-scu:MonnaieDimension)&#10;     d-scu:Euros&#10;     d-scu:Devises&#10; - (d-sac:ActiviteDimension)&#10;     d-sac:France&#10; - (d-svl:ValorisationDimension)&#10;     d-svl:FluxDInteretTrimestriel&#10; - d-scp:ContrepartieDimension: d-scp:EntrepreneursIndividuels&#10; - d-srs:ResidenceDimension: d-srs:Residents" display="S06_0390"/>
    <hyperlink ref="H66" location="C26" tooltip="p-s06: SurEmpruntsAupresDeLaClienteleFinanciereInteretsChargesSurOperationsAvecLaClienteleChargesDExploitationBancaireTotalDesChargesChargesClasse6&#10; code: S06_018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180"/>
    <hyperlink ref="H67" location="C27" tooltip="p-s06: SurValeursDonneesEnPensionInteretsChargesSurOperationsAvecLaClienteleChargesDExploitationBancaireTotalDesChargesChargesClasse6&#10; code: S06_019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190"/>
    <hyperlink ref="H68" location="C28" tooltip="p-s06: SurComptesOrdinairesCrediteursInteretsChargesSurOperationsAvecLaClienteleChargesDExploitationBancaireTotalDesChargesChargesClasse6&#10; code: S06_020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00"/>
    <hyperlink ref="H69" location="C29" tooltip="p-s06: SurComptesDAffacturageInteretsChargesSurOperationsAvecLaClienteleChargesDExploitationBancaireTotalDesChargesChargesClasse6&#10; code: S06_021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10"/>
    <hyperlink ref="H70" location="C31" tooltip="p-s06: SurLivretsOrdinairesSurComptesDEpargneARegimeSpecialInteretsChargesSurOperationsAvecLaClienteleChargesDExploitationBancaireTotalDesChargesChargesClasse6&#10; code: S06_024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40"/>
    <hyperlink ref="H71" location="C32" tooltip="p-s06: SurLivretsEtDepotsSpecifiquesSurComptesDEpargneARegimeSpecialInteretsChargesSurOperationsAvecLaClienteleChargesDExploitationBancaireTotalDesChargesChargesClasse6&#10; code: S06_025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50"/>
    <hyperlink ref="H74" location="C33" tooltip="p-s06: SurLivretsDEpargnePopulaireSurComptesDEpargneARegimeSpecialInteretsChargesSurOperationsAvecLaClienteleChargesDExploitationBancaireTotalDesChargesChargesClasse6&#10; code: S06_026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60"/>
    <hyperlink ref="H75" location="C34" tooltip="p-s06: SurLddSurComptesDEpargneARegimeSpecialInteretsChargesSurOperationsAvecLaClienteleChargesDExploitationBancaireTotalDesChargesChargesClasse6&#10; code: S06_027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70"/>
    <hyperlink ref="H76" location="C35" tooltip="p-s06: SurComptesDEpargneLogementSurComptesDEpargneARegimeSpecialInteretsChargesSurOperationsAvecLaClienteleChargesDExploitationBancaireTotalDesChargesChargesClasse6&#10; code: S06_028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80"/>
    <hyperlink ref="H77" location="C36" tooltip="p-s06: SurPlansDEpargneLogementSurComptesDEpargneARegimeSpecialInteretsChargesSurOperationsAvecLaClienteleChargesDExploitationBancaireTotalDesChargesChargesClasse6&#10; code: S06_029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90"/>
    <hyperlink ref="H78" location="C37" tooltip="p-s06: SurPlansDEpargnePopulaireSurComptesDEpargneARegimeSpecialInteretsChargesSurOperationsAvecLaClienteleChargesDExploitationBancaireTotalDesChargesChargesClasse6&#10; code: S06_030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300"/>
    <hyperlink ref="H79" location="C38" tooltip="p-s06: SurAutresComptesDEpargneARegimeSpecialSurComptesDEpargneARegimeSpecialInteretsChargesSurOperationsAvecLaClienteleChargesDExploitationBancaireTotalDesChargesChargesClasse6&#10; code: S06_031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310"/>
    <hyperlink ref="H80" location="C39" tooltip="p-s06: SurComptesCrediteursATermeInteretsChargesSurOperationsAvecLaClienteleChargesDExploitationBancaireTotalDesChargesChargesClasse6&#10; code: S06_022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20"/>
    <hyperlink ref="H81" location="C40" tooltip="p-s06: SurBonsDeCaisseEtBonsDEpargneInteretsChargesSurOperationsAvecLaClienteleChargesDExploitationBancaireTotalDesChargesChargesClasse6&#10; code: S06_032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320"/>
    <hyperlink ref="H82" location="C41" tooltip="p-s06: AutresInteretsChargesSurOperationsAvecLaClienteleChargesDExploitationBancaireTotalDesChargesChargesClasse6&#10; code: S06_033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330"/>
    <hyperlink ref="H83" location="C47" tooltip="p-s06: InteretsSurTitresDonnesEnPensionLivreeChargesSurOperationsSurTitresChargesDExploitationBancaireTotalDesChargesChargesClasse6&#10; code: S06_039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390"/>
    <hyperlink ref="G66" location="C26" tooltip="p-s06: SurEmpruntsAupresDeLaClienteleFinanciereInteretsChargesSurOperationsAvecLaClienteleChargesDExploitationBancaireTotalDesChargesChargesClasse6&#10; code: S06_018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180"/>
    <hyperlink ref="G67" location="C27" tooltip="p-s06: SurValeursDonneesEnPensionInteretsChargesSurOperationsAvecLaClienteleChargesDExploitationBancaireTotalDesChargesChargesClasse6&#10; code: S06_019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190"/>
    <hyperlink ref="G68" location="C28" tooltip="p-s06: SurComptesOrdinairesCrediteursInteretsChargesSurOperationsAvecLaClienteleChargesDExploitationBancaireTotalDesChargesChargesClasse6&#10; code: S06_0200 (MAA:M00;SAC:SB1,SB2,SB3,SB4,SB5,SB6,SB7,SB8,SB9,SBC,SBD,SBE) &#10; - (d-scu:MonnaieDimension)&#10;     d-scu:ToutesMonnaies&#10; - (d-sac:ActiviteDimension)&#10;     d-sac:France&#10;     d-sac:Guadeloupe&#10;     d-sac:Guyane&#10;     d-sac:Martinique&#10;     d-sac:Reunion&#10;     d-sac:Mayotte&#10;     d-sac:SaintPierreEtMiquelon&#10;     d-sac:SaintBarthelemy&#10;     d-sac:SaintMartin&#10;     d-sac:NouvelleCaledonie&#10;     d-sac:PolynesieFrancaise&#10;     d-sac:WallisEtFutuna" display="S06_0200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ARBEZ</dc:creator>
  <cp:keywords/>
  <dc:description/>
  <cp:lastModifiedBy>SGACPR</cp:lastModifiedBy>
  <cp:lastPrinted>2009-06-15T14:38:08Z</cp:lastPrinted>
  <dcterms:created xsi:type="dcterms:W3CDTF">2008-06-26T15:03:40Z</dcterms:created>
  <dcterms:modified xsi:type="dcterms:W3CDTF">2013-12-05T17:43:25Z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VAJYYM7SHRR6-7-13040</vt:lpwstr>
  </property>
  <property fmtid="{D5CDD505-2E9C-101B-9397-08002B2CF9AE}" pid="3" name="_dlc_DocIdItemGuid">
    <vt:lpwstr>c60901db-ed97-4aec-a947-6c80a393b5c4</vt:lpwstr>
  </property>
  <property fmtid="{D5CDD505-2E9C-101B-9397-08002B2CF9AE}" pid="4" name="_dlc_DocIdUrl">
    <vt:lpwstr>http://d05/sites/esurfi/_layouts/15/DocIdRedir.aspx?ID=VAJYYM7SHRR6-7-13040, VAJYYM7SHRR6-7-13040</vt:lpwstr>
  </property>
</Properties>
</file>