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ontrôle Mon_elec" sheetId="1" r:id="rId1"/>
    <sheet name="Ratio dtt rep de la me sur FP" sheetId="2" r:id="rId2"/>
    <sheet name="Règles sur les placements" sheetId="3" r:id="rId3"/>
  </sheets>
  <definedNames>
    <definedName name="_xlnm.Print_Area" localSheetId="1">'Ratio dtt rep de la me sur FP'!$A$1:$E$16</definedName>
    <definedName name="_xlnm.Print_Area" localSheetId="2">'Règles sur les placements'!$A$1:$E$54</definedName>
  </definedNames>
  <calcPr fullCalcOnLoad="1"/>
</workbook>
</file>

<file path=xl/comments3.xml><?xml version="1.0" encoding="utf-8"?>
<comments xmlns="http://schemas.openxmlformats.org/spreadsheetml/2006/main">
  <authors>
    <author>Mahmoud MENNI</author>
  </authors>
  <commentList>
    <comment ref="C51" authorId="0">
      <text>
        <r>
          <rPr>
            <b/>
            <sz val="8"/>
            <rFont val="Tahoma"/>
            <family val="0"/>
          </rPr>
          <t>Contrôle inter onglet</t>
        </r>
      </text>
    </comment>
  </commentList>
</comments>
</file>

<file path=xl/sharedStrings.xml><?xml version="1.0" encoding="utf-8"?>
<sst xmlns="http://schemas.openxmlformats.org/spreadsheetml/2006/main" count="358" uniqueCount="82">
  <si>
    <t>Maximum</t>
  </si>
  <si>
    <t>Montants</t>
  </si>
  <si>
    <t>Date de calcul</t>
  </si>
  <si>
    <t>Engagements financiers correspondant aux dettes représentatives de la monnaie électronique</t>
  </si>
  <si>
    <t>Ratio des dettes représentatives de la monnaie électronique par rapport aux fonds propres (avec 2 décimales)</t>
  </si>
  <si>
    <t xml:space="preserve">(a) : reprendre le montant déclaré à la ligne 1 de l’état COREP CA </t>
  </si>
  <si>
    <t>Fonds propres au sens du règlement n°90-02 (a)</t>
  </si>
  <si>
    <t>Valeur de marché</t>
  </si>
  <si>
    <t>Créances sur les administrations régionales ou locales des états membres de l’Union Européenne ou des autres États parties à l'accord sur l'Espace économique européen</t>
  </si>
  <si>
    <t>1.2</t>
  </si>
  <si>
    <t xml:space="preserve">Caisse et éléments assimilés </t>
  </si>
  <si>
    <t>Créances sur les administrations centrales ou banques centrales des états de la zone A ou expressément garanties par celles-ci</t>
  </si>
  <si>
    <t>3.1</t>
  </si>
  <si>
    <t>3.2</t>
  </si>
  <si>
    <t>Créances sur les institutions des Communautés européennes ou expressément garanties par celles-ci</t>
  </si>
  <si>
    <t xml:space="preserve">Dépôts à vue auprès d'établissements de crédit de la zone A  </t>
  </si>
  <si>
    <t xml:space="preserve">Titres de créances sur des banques multilatérales de développement  ou expressément garanties par celles-ci </t>
  </si>
  <si>
    <t xml:space="preserve">Titres de créances sur les administrations régionales ou locales de la zone A ou expressément garanties par celles-ci </t>
  </si>
  <si>
    <t xml:space="preserve">Titres de créances sur des établissements de crédit de la zone A et/ou de la zone B dont la durée résiduelle n’excède pas un an ou expressément garanties par ceux-ci </t>
  </si>
  <si>
    <t xml:space="preserve">Actifs garantis  </t>
  </si>
  <si>
    <t xml:space="preserve">Valeurs en cours de recouvrement  </t>
  </si>
  <si>
    <t xml:space="preserve">Autres titres de créances  </t>
  </si>
  <si>
    <t>4.1</t>
  </si>
  <si>
    <t>4.2</t>
  </si>
  <si>
    <t>Placements douteux</t>
  </si>
  <si>
    <t>Montants bruts</t>
  </si>
  <si>
    <t>CALCUL DU RATIO DES PLACEMENTS PAR RAPPORT AUX FONDS PROPRES</t>
  </si>
  <si>
    <t>Prix d'acquisition net de dépréciations</t>
  </si>
  <si>
    <t>Montants nets de dépréciations</t>
  </si>
  <si>
    <t>DONNEES COMPLEMENTAIRES AU CALCUL DU RATIO DE COUVERTURE DES DETTES REPRESENTATIVES DE LA MONNAIE ELECTRONIQUE PAR LES PLACEMENTS</t>
  </si>
  <si>
    <t>1.1</t>
  </si>
  <si>
    <t>Dépréciations</t>
  </si>
  <si>
    <t>Dont :</t>
  </si>
  <si>
    <t>Titres</t>
  </si>
  <si>
    <t>Autres placements</t>
  </si>
  <si>
    <t>Total des placements  I</t>
  </si>
  <si>
    <t>Engagements financiers  II</t>
  </si>
  <si>
    <t>Ratio de couverture (avec deux décimales) ( III = 100 x I / II)  III</t>
  </si>
  <si>
    <t xml:space="preserve">Insuffisance ou excédent (IV = I - II)  IV  </t>
  </si>
  <si>
    <t>ÉLÉMENTS DE CALCUL DU RATIO DE COUVERTURE DES DETTES RÉPRESENTATIVES DE LA MONNAIE ÉLECTRONIQUE PAR LES PLACEMENTS</t>
  </si>
  <si>
    <t>CALCUL DU RATIO DE COUVERTURE DES DETTES REPRÉSENTATIVES DE LA MONNAIE ÉLECTRONIQUE PAR LES PLACEMENTS</t>
  </si>
  <si>
    <t xml:space="preserve">20 fois les fonds propres au sens du règlement n°90-02  I </t>
  </si>
  <si>
    <t xml:space="preserve">Total des placements visés à l'article 14 §1 b) et c) du règlement n° 2002 13 (montant net de dépréciations)  II </t>
  </si>
  <si>
    <t xml:space="preserve">Insuffisance ou excédent  (IV = I - II)  IV  </t>
  </si>
  <si>
    <t xml:space="preserve">Ratio des placements par rapport aux fonds propres (avec 2 décimales)  III 
( III = 100 x I / II) </t>
  </si>
  <si>
    <t>ELEMENTS DE CALCUL DU RATIO DES DETTES REPRESENTATIVES DE LA MONNAIE ELECTRONIQUE PAR RAPPORT AUX FONDS PROPRES</t>
  </si>
  <si>
    <t>MON_ELECT – MONNAIE ELECTRONIQUE</t>
  </si>
  <si>
    <t>Gabarit</t>
  </si>
  <si>
    <t>Activité</t>
  </si>
  <si>
    <t>Monnaie</t>
  </si>
  <si>
    <t>Feuillets</t>
  </si>
  <si>
    <t>Lignes</t>
  </si>
  <si>
    <t>Colonnes</t>
  </si>
  <si>
    <t>Opérateur</t>
  </si>
  <si>
    <t>Toutes zones</t>
  </si>
  <si>
    <t>Toutes monnaies</t>
  </si>
  <si>
    <t>Contrôles intra MON_ELEC</t>
  </si>
  <si>
    <t>MON_ELEC</t>
  </si>
  <si>
    <t>Ratio dettes/FP</t>
  </si>
  <si>
    <t>&gt;=</t>
  </si>
  <si>
    <t>&lt;=</t>
  </si>
  <si>
    <t>30.06.2004</t>
  </si>
  <si>
    <t>=</t>
  </si>
  <si>
    <t>10*</t>
  </si>
  <si>
    <t>/</t>
  </si>
  <si>
    <t>0,001 * L2</t>
  </si>
  <si>
    <t>si (L1C2*10)/(L2c2*0,001) &lt; (L1c1*10)/(L2c2*0,001) _ si L2c1 différent de zéro, sinon pas de contrôle</t>
  </si>
  <si>
    <t>si (L1C2*10)/(L2c2*0,001) &lt; (L1c2*10)/(L2c2*0,001) _ si L2c2 différent de zéro; sinon pas de contrôle</t>
  </si>
  <si>
    <t>Règles de placement_Calcul du ratio (2ème tableau)</t>
  </si>
  <si>
    <t>Règles de placement_Elt de calcul (1er tableau)</t>
  </si>
  <si>
    <t>+</t>
  </si>
  <si>
    <t>-</t>
  </si>
  <si>
    <t>Règles de placement_Données complémentaires (3ème tab)</t>
  </si>
  <si>
    <t>Ratio des placements (4ème tab)</t>
  </si>
  <si>
    <t>20% *</t>
  </si>
  <si>
    <t>Ratio des placements (1er tab)</t>
  </si>
  <si>
    <t>si 2</t>
  </si>
  <si>
    <t>≠ 0 alors</t>
  </si>
  <si>
    <t>10 * L1C1 / 0,001 * L2C1</t>
  </si>
  <si>
    <t>1 *10</t>
  </si>
  <si>
    <t>1*0,001</t>
  </si>
  <si>
    <t>Sauf si L2C1 = 0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</si>
</sst>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Vrai&quot;;&quot;Vrai&quot;;&quot;Faux&quot;"/>
    <numFmt numFmtId="165" formatCode="&quot;Actif&quot;;&quot;Actif&quot;;&quot;Inactif&quot;"/>
  </numFmts>
  <fonts count="48">
    <font>
      <sz val="10"/>
      <name val="Arial"/>
      <family val="0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7.5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65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7" xfId="0" applyBorder="1" applyAlignment="1">
      <alignment/>
    </xf>
    <xf numFmtId="0" fontId="0" fillId="35" borderId="15" xfId="0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horizontal="left" vertical="top" indent="1"/>
    </xf>
    <xf numFmtId="0" fontId="0" fillId="0" borderId="14" xfId="0" applyFont="1" applyBorder="1" applyAlignment="1">
      <alignment horizontal="left" vertical="top" wrapText="1" indent="1"/>
    </xf>
    <xf numFmtId="0" fontId="4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35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35" borderId="17" xfId="0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5" fillId="0" borderId="28" xfId="0" applyFont="1" applyBorder="1" applyAlignment="1">
      <alignment horizontal="center" wrapText="1"/>
    </xf>
    <xf numFmtId="0" fontId="0" fillId="0" borderId="23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4" fillId="0" borderId="23" xfId="0" applyFont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0" fillId="0" borderId="15" xfId="0" applyFill="1" applyBorder="1" applyAlignment="1">
      <alignment vertical="center"/>
    </xf>
    <xf numFmtId="0" fontId="0" fillId="36" borderId="16" xfId="0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/>
    </xf>
    <xf numFmtId="0" fontId="0" fillId="37" borderId="17" xfId="0" applyFont="1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7" borderId="15" xfId="0" applyFont="1" applyFill="1" applyBorder="1" applyAlignment="1">
      <alignment vertical="center"/>
    </xf>
    <xf numFmtId="0" fontId="0" fillId="36" borderId="0" xfId="0" applyFill="1" applyAlignment="1">
      <alignment horizontal="center" vertical="center"/>
    </xf>
    <xf numFmtId="0" fontId="4" fillId="37" borderId="29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32" xfId="0" applyFont="1" applyFill="1" applyBorder="1" applyAlignment="1" quotePrefix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25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5" xfId="0" applyFont="1" applyFill="1" applyBorder="1" applyAlignment="1" quotePrefix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32" xfId="0" applyFont="1" applyFill="1" applyBorder="1" applyAlignment="1" quotePrefix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 quotePrefix="1">
      <alignment horizontal="center" vertical="center"/>
    </xf>
    <xf numFmtId="0" fontId="0" fillId="0" borderId="32" xfId="0" applyFont="1" applyFill="1" applyBorder="1" applyAlignment="1" quotePrefix="1">
      <alignment vertical="center"/>
    </xf>
    <xf numFmtId="0" fontId="11" fillId="0" borderId="32" xfId="0" applyFont="1" applyFill="1" applyBorder="1" applyAlignment="1" quotePrefix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 quotePrefix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 quotePrefix="1">
      <alignment horizontal="center" vertical="center"/>
    </xf>
    <xf numFmtId="0" fontId="11" fillId="0" borderId="25" xfId="0" applyFont="1" applyFill="1" applyBorder="1" applyAlignment="1" quotePrefix="1">
      <alignment horizontal="center" vertical="center"/>
    </xf>
    <xf numFmtId="0" fontId="11" fillId="0" borderId="35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2" xfId="0" applyFont="1" applyFill="1" applyBorder="1" applyAlignment="1" quotePrefix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41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wrapText="1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45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2133600</xdr:colOff>
      <xdr:row>3</xdr:row>
      <xdr:rowOff>19050</xdr:rowOff>
    </xdr:from>
    <xdr:to>
      <xdr:col>1</xdr:col>
      <xdr:colOff>2609850</xdr:colOff>
      <xdr:row>4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2419350" y="590550"/>
          <a:ext cx="4762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2</xdr:col>
      <xdr:colOff>495300</xdr:colOff>
      <xdr:row>3</xdr:row>
      <xdr:rowOff>0</xdr:rowOff>
    </xdr:from>
    <xdr:to>
      <xdr:col>3</xdr:col>
      <xdr:colOff>9525</xdr:colOff>
      <xdr:row>4</xdr:row>
      <xdr:rowOff>19050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4505325" y="571500"/>
          <a:ext cx="5429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2705100</xdr:colOff>
      <xdr:row>3</xdr:row>
      <xdr:rowOff>19050</xdr:rowOff>
    </xdr:from>
    <xdr:to>
      <xdr:col>1</xdr:col>
      <xdr:colOff>3581400</xdr:colOff>
      <xdr:row>4</xdr:row>
      <xdr:rowOff>19050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2990850" y="590550"/>
          <a:ext cx="876300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zones</a:t>
          </a:r>
        </a:p>
      </xdr:txBody>
    </xdr:sp>
    <xdr:clientData/>
  </xdr:twoCellAnchor>
  <xdr:twoCellAnchor>
    <xdr:from>
      <xdr:col>3</xdr:col>
      <xdr:colOff>76200</xdr:colOff>
      <xdr:row>3</xdr:row>
      <xdr:rowOff>0</xdr:rowOff>
    </xdr:from>
    <xdr:to>
      <xdr:col>4</xdr:col>
      <xdr:colOff>57150</xdr:colOff>
      <xdr:row>4</xdr:row>
      <xdr:rowOff>19050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5114925" y="571500"/>
          <a:ext cx="1019175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monnaies</a:t>
          </a:r>
        </a:p>
      </xdr:txBody>
    </xdr:sp>
    <xdr:clientData/>
  </xdr:twoCellAnchor>
  <xdr:twoCellAnchor>
    <xdr:from>
      <xdr:col>1</xdr:col>
      <xdr:colOff>247650</xdr:colOff>
      <xdr:row>3</xdr:row>
      <xdr:rowOff>47625</xdr:rowOff>
    </xdr:from>
    <xdr:to>
      <xdr:col>1</xdr:col>
      <xdr:colOff>876300</xdr:colOff>
      <xdr:row>4</xdr:row>
      <xdr:rowOff>57150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533400" y="619125"/>
          <a:ext cx="62865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Périmètre</a:t>
          </a:r>
        </a:p>
      </xdr:txBody>
    </xdr:sp>
    <xdr:clientData/>
  </xdr:twoCellAnchor>
  <xdr:twoCellAnchor>
    <xdr:from>
      <xdr:col>1</xdr:col>
      <xdr:colOff>933450</xdr:colOff>
      <xdr:row>3</xdr:row>
      <xdr:rowOff>38100</xdr:rowOff>
    </xdr:from>
    <xdr:to>
      <xdr:col>1</xdr:col>
      <xdr:colOff>1381125</xdr:colOff>
      <xdr:row>4</xdr:row>
      <xdr:rowOff>38100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1219200" y="609600"/>
          <a:ext cx="447675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Social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CRC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2790825</xdr:colOff>
      <xdr:row>3</xdr:row>
      <xdr:rowOff>0</xdr:rowOff>
    </xdr:from>
    <xdr:to>
      <xdr:col>1</xdr:col>
      <xdr:colOff>3276600</xdr:colOff>
      <xdr:row>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48000" y="571500"/>
          <a:ext cx="485775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2</xdr:col>
      <xdr:colOff>419100</xdr:colOff>
      <xdr:row>2</xdr:row>
      <xdr:rowOff>152400</xdr:rowOff>
    </xdr:from>
    <xdr:to>
      <xdr:col>2</xdr:col>
      <xdr:colOff>962025</xdr:colOff>
      <xdr:row>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24475" y="561975"/>
          <a:ext cx="5429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3362325</xdr:colOff>
      <xdr:row>2</xdr:row>
      <xdr:rowOff>142875</xdr:rowOff>
    </xdr:from>
    <xdr:to>
      <xdr:col>1</xdr:col>
      <xdr:colOff>4219575</xdr:colOff>
      <xdr:row>4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19500" y="552450"/>
          <a:ext cx="857250" cy="1905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zones</a:t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4</xdr:col>
      <xdr:colOff>114300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86450" y="581025"/>
          <a:ext cx="1095375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monnaies</a:t>
          </a:r>
        </a:p>
      </xdr:txBody>
    </xdr:sp>
    <xdr:clientData/>
  </xdr:twoCellAnchor>
  <xdr:twoCellAnchor>
    <xdr:from>
      <xdr:col>1</xdr:col>
      <xdr:colOff>704850</xdr:colOff>
      <xdr:row>2</xdr:row>
      <xdr:rowOff>142875</xdr:rowOff>
    </xdr:from>
    <xdr:to>
      <xdr:col>1</xdr:col>
      <xdr:colOff>1314450</xdr:colOff>
      <xdr:row>3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62025" y="552450"/>
          <a:ext cx="60960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Périmètre</a:t>
          </a:r>
        </a:p>
      </xdr:txBody>
    </xdr:sp>
    <xdr:clientData/>
  </xdr:twoCellAnchor>
  <xdr:twoCellAnchor>
    <xdr:from>
      <xdr:col>1</xdr:col>
      <xdr:colOff>1371600</xdr:colOff>
      <xdr:row>2</xdr:row>
      <xdr:rowOff>152400</xdr:rowOff>
    </xdr:from>
    <xdr:to>
      <xdr:col>1</xdr:col>
      <xdr:colOff>1819275</xdr:colOff>
      <xdr:row>3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628775" y="561975"/>
          <a:ext cx="447675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Social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CRC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5"/>
  <sheetViews>
    <sheetView tabSelected="1" zoomScale="75" zoomScaleNormal="75" zoomScalePageLayoutView="0" workbookViewId="0" topLeftCell="A1">
      <selection activeCell="O82" sqref="O82"/>
    </sheetView>
  </sheetViews>
  <sheetFormatPr defaultColWidth="11.421875" defaultRowHeight="12.75"/>
  <cols>
    <col min="1" max="1" width="13.00390625" style="83" customWidth="1"/>
    <col min="2" max="2" width="12.140625" style="83" bestFit="1" customWidth="1"/>
    <col min="3" max="3" width="15.7109375" style="83" customWidth="1"/>
    <col min="4" max="4" width="17.7109375" style="83" customWidth="1"/>
    <col min="5" max="5" width="9.140625" style="84" customWidth="1"/>
    <col min="6" max="6" width="9.7109375" style="84" customWidth="1"/>
    <col min="7" max="8" width="11.140625" style="84" customWidth="1"/>
    <col min="9" max="9" width="12.7109375" style="84" customWidth="1"/>
    <col min="10" max="10" width="15.140625" style="84" bestFit="1" customWidth="1"/>
    <col min="11" max="11" width="21.00390625" style="84" customWidth="1"/>
    <col min="12" max="12" width="9.8515625" style="84" customWidth="1"/>
    <col min="13" max="13" width="10.421875" style="84" customWidth="1"/>
    <col min="14" max="14" width="10.28125" style="84" customWidth="1"/>
    <col min="15" max="15" width="10.8515625" style="84" customWidth="1"/>
    <col min="16" max="16" width="12.00390625" style="84" customWidth="1"/>
    <col min="17" max="17" width="11.421875" style="84" customWidth="1"/>
    <col min="18" max="18" width="15.8515625" style="85" customWidth="1"/>
    <col min="19" max="19" width="12.00390625" style="85" customWidth="1"/>
    <col min="20" max="16384" width="11.421875" style="85" customWidth="1"/>
  </cols>
  <sheetData>
    <row r="2" ht="12.75">
      <c r="A2" s="82" t="s">
        <v>56</v>
      </c>
    </row>
    <row r="3" spans="1:17" s="88" customFormat="1" ht="12.75">
      <c r="A3" s="86" t="s">
        <v>47</v>
      </c>
      <c r="B3" s="86" t="s">
        <v>48</v>
      </c>
      <c r="C3" s="86" t="s">
        <v>49</v>
      </c>
      <c r="D3" s="86" t="s">
        <v>50</v>
      </c>
      <c r="E3" s="87" t="s">
        <v>51</v>
      </c>
      <c r="F3" s="87" t="s">
        <v>52</v>
      </c>
      <c r="G3" s="87" t="s">
        <v>53</v>
      </c>
      <c r="H3" s="87" t="s">
        <v>47</v>
      </c>
      <c r="I3" s="87" t="s">
        <v>48</v>
      </c>
      <c r="J3" s="87" t="s">
        <v>49</v>
      </c>
      <c r="K3" s="87" t="s">
        <v>50</v>
      </c>
      <c r="L3" s="87" t="s">
        <v>53</v>
      </c>
      <c r="M3" s="87" t="s">
        <v>51</v>
      </c>
      <c r="N3" s="87" t="s">
        <v>52</v>
      </c>
      <c r="O3" s="87" t="s">
        <v>53</v>
      </c>
      <c r="P3" s="87" t="s">
        <v>51</v>
      </c>
      <c r="Q3" s="87" t="s">
        <v>52</v>
      </c>
    </row>
    <row r="4" spans="1:17" s="91" customFormat="1" ht="12.75">
      <c r="A4" s="97" t="s">
        <v>57</v>
      </c>
      <c r="B4" s="98" t="s">
        <v>54</v>
      </c>
      <c r="C4" s="98" t="s">
        <v>55</v>
      </c>
      <c r="D4" s="98" t="s">
        <v>58</v>
      </c>
      <c r="E4" s="98">
        <v>1</v>
      </c>
      <c r="F4" s="98">
        <v>2</v>
      </c>
      <c r="G4" s="98" t="s">
        <v>59</v>
      </c>
      <c r="H4" s="97" t="s">
        <v>57</v>
      </c>
      <c r="I4" s="98" t="s">
        <v>54</v>
      </c>
      <c r="J4" s="98" t="s">
        <v>55</v>
      </c>
      <c r="K4" s="98" t="s">
        <v>58</v>
      </c>
      <c r="L4" s="92"/>
      <c r="M4" s="98">
        <v>1</v>
      </c>
      <c r="N4" s="98">
        <v>1</v>
      </c>
      <c r="O4" s="92"/>
      <c r="P4" s="98"/>
      <c r="Q4" s="98"/>
    </row>
    <row r="5" spans="1:17" s="91" customFormat="1" ht="12.75">
      <c r="A5" s="97" t="s">
        <v>57</v>
      </c>
      <c r="B5" s="98" t="s">
        <v>54</v>
      </c>
      <c r="C5" s="98" t="s">
        <v>55</v>
      </c>
      <c r="D5" s="98" t="s">
        <v>58</v>
      </c>
      <c r="E5" s="98">
        <v>2</v>
      </c>
      <c r="F5" s="98">
        <v>2</v>
      </c>
      <c r="G5" s="98" t="s">
        <v>59</v>
      </c>
      <c r="H5" s="97" t="s">
        <v>57</v>
      </c>
      <c r="I5" s="98" t="s">
        <v>54</v>
      </c>
      <c r="J5" s="98" t="s">
        <v>55</v>
      </c>
      <c r="K5" s="98" t="s">
        <v>58</v>
      </c>
      <c r="L5" s="92"/>
      <c r="M5" s="98">
        <v>2</v>
      </c>
      <c r="N5" s="98">
        <v>1</v>
      </c>
      <c r="O5" s="92"/>
      <c r="P5" s="98"/>
      <c r="Q5" s="98"/>
    </row>
    <row r="6" spans="1:17" s="91" customFormat="1" ht="12.75">
      <c r="A6" s="97" t="s">
        <v>57</v>
      </c>
      <c r="B6" s="98" t="s">
        <v>54</v>
      </c>
      <c r="C6" s="98" t="s">
        <v>55</v>
      </c>
      <c r="D6" s="98" t="s">
        <v>58</v>
      </c>
      <c r="E6" s="98">
        <v>3</v>
      </c>
      <c r="F6" s="98">
        <v>2</v>
      </c>
      <c r="G6" s="98" t="s">
        <v>59</v>
      </c>
      <c r="H6" s="97" t="s">
        <v>57</v>
      </c>
      <c r="I6" s="98" t="s">
        <v>54</v>
      </c>
      <c r="J6" s="98" t="s">
        <v>55</v>
      </c>
      <c r="K6" s="98" t="s">
        <v>58</v>
      </c>
      <c r="L6" s="92"/>
      <c r="M6" s="98">
        <v>3</v>
      </c>
      <c r="N6" s="98">
        <v>1</v>
      </c>
      <c r="O6" s="92"/>
      <c r="P6" s="98"/>
      <c r="Q6" s="98"/>
    </row>
    <row r="7" spans="1:17" s="91" customFormat="1" ht="12.75">
      <c r="A7" s="97" t="s">
        <v>57</v>
      </c>
      <c r="B7" s="98" t="s">
        <v>54</v>
      </c>
      <c r="C7" s="98" t="s">
        <v>55</v>
      </c>
      <c r="D7" s="98" t="s">
        <v>58</v>
      </c>
      <c r="E7" s="98">
        <v>2</v>
      </c>
      <c r="F7" s="98">
        <v>3</v>
      </c>
      <c r="G7" s="98" t="s">
        <v>60</v>
      </c>
      <c r="H7" s="97" t="s">
        <v>57</v>
      </c>
      <c r="I7" s="98" t="s">
        <v>54</v>
      </c>
      <c r="J7" s="98" t="s">
        <v>55</v>
      </c>
      <c r="K7" s="98" t="s">
        <v>58</v>
      </c>
      <c r="L7" s="92"/>
      <c r="M7" s="90"/>
      <c r="N7" s="98" t="s">
        <v>61</v>
      </c>
      <c r="O7" s="92"/>
      <c r="P7" s="90"/>
      <c r="Q7" s="98"/>
    </row>
    <row r="8" spans="1:18" s="91" customFormat="1" ht="123.75" customHeight="1">
      <c r="A8" s="97" t="s">
        <v>57</v>
      </c>
      <c r="B8" s="98" t="s">
        <v>54</v>
      </c>
      <c r="C8" s="98" t="s">
        <v>55</v>
      </c>
      <c r="D8" s="98" t="s">
        <v>58</v>
      </c>
      <c r="E8" s="98">
        <v>3</v>
      </c>
      <c r="F8" s="98">
        <v>1</v>
      </c>
      <c r="G8" s="102" t="s">
        <v>62</v>
      </c>
      <c r="H8" s="97" t="s">
        <v>57</v>
      </c>
      <c r="I8" s="98" t="s">
        <v>54</v>
      </c>
      <c r="J8" s="98" t="s">
        <v>55</v>
      </c>
      <c r="K8" s="98" t="s">
        <v>58</v>
      </c>
      <c r="L8" s="103" t="s">
        <v>63</v>
      </c>
      <c r="M8" s="90">
        <v>1</v>
      </c>
      <c r="N8" s="98">
        <v>1</v>
      </c>
      <c r="O8" s="92" t="s">
        <v>64</v>
      </c>
      <c r="P8" s="87" t="s">
        <v>65</v>
      </c>
      <c r="Q8" s="98">
        <v>2</v>
      </c>
      <c r="R8" s="104" t="s">
        <v>66</v>
      </c>
    </row>
    <row r="9" spans="1:18" s="91" customFormat="1" ht="128.25" customHeight="1">
      <c r="A9" s="101" t="s">
        <v>57</v>
      </c>
      <c r="B9" s="90" t="s">
        <v>54</v>
      </c>
      <c r="C9" s="90" t="s">
        <v>55</v>
      </c>
      <c r="D9" s="90" t="s">
        <v>58</v>
      </c>
      <c r="E9" s="90">
        <v>3</v>
      </c>
      <c r="F9" s="90">
        <v>2</v>
      </c>
      <c r="G9" s="105" t="s">
        <v>62</v>
      </c>
      <c r="H9" s="101" t="s">
        <v>57</v>
      </c>
      <c r="I9" s="90" t="s">
        <v>54</v>
      </c>
      <c r="J9" s="90" t="s">
        <v>55</v>
      </c>
      <c r="K9" s="90" t="s">
        <v>58</v>
      </c>
      <c r="L9" s="87" t="s">
        <v>63</v>
      </c>
      <c r="M9" s="90">
        <v>1</v>
      </c>
      <c r="N9" s="90">
        <v>1</v>
      </c>
      <c r="O9" s="89" t="s">
        <v>64</v>
      </c>
      <c r="P9" s="87" t="s">
        <v>65</v>
      </c>
      <c r="Q9" s="90">
        <v>2</v>
      </c>
      <c r="R9" s="104" t="s">
        <v>67</v>
      </c>
    </row>
    <row r="10" spans="1:17" s="93" customFormat="1" ht="12.75">
      <c r="A10" s="100"/>
      <c r="B10" s="100"/>
      <c r="C10" s="100"/>
      <c r="D10" s="100"/>
      <c r="E10" s="100"/>
      <c r="F10" s="100"/>
      <c r="G10" s="99"/>
      <c r="H10" s="100"/>
      <c r="I10" s="100"/>
      <c r="J10" s="100"/>
      <c r="K10" s="100"/>
      <c r="L10" s="99"/>
      <c r="M10" s="94"/>
      <c r="N10" s="94"/>
      <c r="O10" s="99"/>
      <c r="P10" s="94"/>
      <c r="Q10" s="100"/>
    </row>
    <row r="11" spans="1:17" s="91" customFormat="1" ht="12.75">
      <c r="A11" s="113" t="s">
        <v>57</v>
      </c>
      <c r="B11" s="113" t="s">
        <v>54</v>
      </c>
      <c r="C11" s="113" t="s">
        <v>55</v>
      </c>
      <c r="D11" s="114" t="s">
        <v>68</v>
      </c>
      <c r="E11" s="113">
        <v>1</v>
      </c>
      <c r="F11" s="113">
        <v>1</v>
      </c>
      <c r="G11" s="117" t="s">
        <v>62</v>
      </c>
      <c r="H11" s="113" t="s">
        <v>57</v>
      </c>
      <c r="I11" s="113" t="s">
        <v>54</v>
      </c>
      <c r="J11" s="113" t="s">
        <v>55</v>
      </c>
      <c r="K11" s="114" t="s">
        <v>69</v>
      </c>
      <c r="L11" s="124" t="s">
        <v>70</v>
      </c>
      <c r="M11" s="90">
        <v>1</v>
      </c>
      <c r="N11" s="107">
        <v>1</v>
      </c>
      <c r="O11" s="108"/>
      <c r="P11" s="94"/>
      <c r="Q11" s="94"/>
    </row>
    <row r="12" spans="1:17" s="93" customFormat="1" ht="12.75">
      <c r="A12" s="113"/>
      <c r="B12" s="113"/>
      <c r="C12" s="113"/>
      <c r="D12" s="114"/>
      <c r="E12" s="113"/>
      <c r="F12" s="113"/>
      <c r="G12" s="113"/>
      <c r="H12" s="113"/>
      <c r="I12" s="113"/>
      <c r="J12" s="113"/>
      <c r="K12" s="114"/>
      <c r="L12" s="124"/>
      <c r="M12" s="90">
        <v>1</v>
      </c>
      <c r="N12" s="90">
        <v>2</v>
      </c>
      <c r="O12" s="95"/>
      <c r="P12" s="94"/>
      <c r="Q12" s="100"/>
    </row>
    <row r="13" spans="1:17" s="93" customFormat="1" ht="12.75">
      <c r="A13" s="113"/>
      <c r="B13" s="113"/>
      <c r="C13" s="113"/>
      <c r="D13" s="114"/>
      <c r="E13" s="113"/>
      <c r="F13" s="113"/>
      <c r="G13" s="113"/>
      <c r="H13" s="113"/>
      <c r="I13" s="113"/>
      <c r="J13" s="113"/>
      <c r="K13" s="114"/>
      <c r="L13" s="124"/>
      <c r="M13" s="90">
        <v>2</v>
      </c>
      <c r="N13" s="90">
        <v>1</v>
      </c>
      <c r="O13" s="95"/>
      <c r="P13" s="94"/>
      <c r="Q13" s="100"/>
    </row>
    <row r="14" spans="1:17" s="93" customFormat="1" ht="12.75">
      <c r="A14" s="113"/>
      <c r="B14" s="113"/>
      <c r="C14" s="113"/>
      <c r="D14" s="114"/>
      <c r="E14" s="113"/>
      <c r="F14" s="113"/>
      <c r="G14" s="113"/>
      <c r="H14" s="113"/>
      <c r="I14" s="113"/>
      <c r="J14" s="113"/>
      <c r="K14" s="114"/>
      <c r="L14" s="124"/>
      <c r="M14" s="90">
        <v>3</v>
      </c>
      <c r="N14" s="90">
        <v>1</v>
      </c>
      <c r="O14" s="95"/>
      <c r="P14" s="94"/>
      <c r="Q14" s="100"/>
    </row>
    <row r="15" spans="1:17" s="93" customFormat="1" ht="12.75">
      <c r="A15" s="113"/>
      <c r="B15" s="113"/>
      <c r="C15" s="113"/>
      <c r="D15" s="114"/>
      <c r="E15" s="113"/>
      <c r="F15" s="113"/>
      <c r="G15" s="113"/>
      <c r="H15" s="113"/>
      <c r="I15" s="113"/>
      <c r="J15" s="113"/>
      <c r="K15" s="114"/>
      <c r="L15" s="124"/>
      <c r="M15" s="90">
        <v>3</v>
      </c>
      <c r="N15" s="90">
        <v>2</v>
      </c>
      <c r="O15" s="99"/>
      <c r="P15" s="94"/>
      <c r="Q15" s="100"/>
    </row>
    <row r="16" spans="1:17" s="93" customFormat="1" ht="12.75">
      <c r="A16" s="113"/>
      <c r="B16" s="113"/>
      <c r="C16" s="113"/>
      <c r="D16" s="114"/>
      <c r="E16" s="113"/>
      <c r="F16" s="113"/>
      <c r="G16" s="113"/>
      <c r="H16" s="113"/>
      <c r="I16" s="113"/>
      <c r="J16" s="113"/>
      <c r="K16" s="114"/>
      <c r="L16" s="124"/>
      <c r="M16" s="90">
        <v>4</v>
      </c>
      <c r="N16" s="90">
        <v>1</v>
      </c>
      <c r="O16" s="99"/>
      <c r="P16" s="94"/>
      <c r="Q16" s="100"/>
    </row>
    <row r="17" spans="1:17" s="93" customFormat="1" ht="12.75">
      <c r="A17" s="113"/>
      <c r="B17" s="113"/>
      <c r="C17" s="113"/>
      <c r="D17" s="114"/>
      <c r="E17" s="113"/>
      <c r="F17" s="113"/>
      <c r="G17" s="113"/>
      <c r="H17" s="113"/>
      <c r="I17" s="113"/>
      <c r="J17" s="113"/>
      <c r="K17" s="114"/>
      <c r="L17" s="124"/>
      <c r="M17" s="90">
        <v>4</v>
      </c>
      <c r="N17" s="90">
        <v>2</v>
      </c>
      <c r="O17" s="99"/>
      <c r="P17" s="94"/>
      <c r="Q17" s="100"/>
    </row>
    <row r="18" spans="1:17" s="93" customFormat="1" ht="12.75">
      <c r="A18" s="113"/>
      <c r="B18" s="113"/>
      <c r="C18" s="113"/>
      <c r="D18" s="114"/>
      <c r="E18" s="113"/>
      <c r="F18" s="113"/>
      <c r="G18" s="113"/>
      <c r="H18" s="113"/>
      <c r="I18" s="113"/>
      <c r="J18" s="113"/>
      <c r="K18" s="114"/>
      <c r="L18" s="124"/>
      <c r="M18" s="90">
        <v>5</v>
      </c>
      <c r="N18" s="90">
        <v>1</v>
      </c>
      <c r="O18" s="99"/>
      <c r="P18" s="94"/>
      <c r="Q18" s="100"/>
    </row>
    <row r="19" spans="1:17" s="96" customFormat="1" ht="12.75">
      <c r="A19" s="113"/>
      <c r="B19" s="113"/>
      <c r="C19" s="113"/>
      <c r="D19" s="114"/>
      <c r="E19" s="113"/>
      <c r="F19" s="113"/>
      <c r="G19" s="113"/>
      <c r="H19" s="113"/>
      <c r="I19" s="113"/>
      <c r="J19" s="113"/>
      <c r="K19" s="114"/>
      <c r="L19" s="124"/>
      <c r="M19" s="90">
        <v>5</v>
      </c>
      <c r="N19" s="90">
        <v>2</v>
      </c>
      <c r="O19" s="99"/>
      <c r="P19" s="94"/>
      <c r="Q19" s="100"/>
    </row>
    <row r="20" spans="1:17" s="96" customFormat="1" ht="12.75">
      <c r="A20" s="113"/>
      <c r="B20" s="113"/>
      <c r="C20" s="113"/>
      <c r="D20" s="114"/>
      <c r="E20" s="113"/>
      <c r="F20" s="113"/>
      <c r="G20" s="113"/>
      <c r="H20" s="113"/>
      <c r="I20" s="113"/>
      <c r="J20" s="113"/>
      <c r="K20" s="114"/>
      <c r="L20" s="124"/>
      <c r="M20" s="90">
        <v>6</v>
      </c>
      <c r="N20" s="90">
        <v>1</v>
      </c>
      <c r="O20" s="99"/>
      <c r="P20" s="94"/>
      <c r="Q20" s="100"/>
    </row>
    <row r="21" spans="1:17" s="96" customFormat="1" ht="12.75">
      <c r="A21" s="113"/>
      <c r="B21" s="113"/>
      <c r="C21" s="113"/>
      <c r="D21" s="114"/>
      <c r="E21" s="113"/>
      <c r="F21" s="113"/>
      <c r="G21" s="113"/>
      <c r="H21" s="113"/>
      <c r="I21" s="113"/>
      <c r="J21" s="113"/>
      <c r="K21" s="114"/>
      <c r="L21" s="124"/>
      <c r="M21" s="90">
        <v>6</v>
      </c>
      <c r="N21" s="90">
        <v>2</v>
      </c>
      <c r="O21" s="99"/>
      <c r="P21" s="94"/>
      <c r="Q21" s="100"/>
    </row>
    <row r="22" spans="1:17" s="96" customFormat="1" ht="12.75">
      <c r="A22" s="113"/>
      <c r="B22" s="113"/>
      <c r="C22" s="113"/>
      <c r="D22" s="114"/>
      <c r="E22" s="113"/>
      <c r="F22" s="113"/>
      <c r="G22" s="113"/>
      <c r="H22" s="113"/>
      <c r="I22" s="113"/>
      <c r="J22" s="113"/>
      <c r="K22" s="114"/>
      <c r="L22" s="124"/>
      <c r="M22" s="90">
        <v>7</v>
      </c>
      <c r="N22" s="90">
        <v>1</v>
      </c>
      <c r="O22" s="99"/>
      <c r="P22" s="94"/>
      <c r="Q22" s="100"/>
    </row>
    <row r="23" spans="1:17" s="96" customFormat="1" ht="12.75">
      <c r="A23" s="113"/>
      <c r="B23" s="113"/>
      <c r="C23" s="113"/>
      <c r="D23" s="114"/>
      <c r="E23" s="113"/>
      <c r="F23" s="113"/>
      <c r="G23" s="113"/>
      <c r="H23" s="113"/>
      <c r="I23" s="113"/>
      <c r="J23" s="113"/>
      <c r="K23" s="114"/>
      <c r="L23" s="124"/>
      <c r="M23" s="90">
        <v>7</v>
      </c>
      <c r="N23" s="90">
        <v>2</v>
      </c>
      <c r="O23" s="99"/>
      <c r="P23" s="94"/>
      <c r="Q23" s="100"/>
    </row>
    <row r="24" spans="1:17" s="96" customFormat="1" ht="12.75">
      <c r="A24" s="113"/>
      <c r="B24" s="113"/>
      <c r="C24" s="113"/>
      <c r="D24" s="114"/>
      <c r="E24" s="113"/>
      <c r="F24" s="113"/>
      <c r="G24" s="113"/>
      <c r="H24" s="113"/>
      <c r="I24" s="113"/>
      <c r="J24" s="113"/>
      <c r="K24" s="114"/>
      <c r="L24" s="124"/>
      <c r="M24" s="90">
        <v>8</v>
      </c>
      <c r="N24" s="90">
        <v>1</v>
      </c>
      <c r="O24" s="99"/>
      <c r="P24" s="94"/>
      <c r="Q24" s="100"/>
    </row>
    <row r="25" spans="1:17" s="96" customFormat="1" ht="12.75">
      <c r="A25" s="113"/>
      <c r="B25" s="113"/>
      <c r="C25" s="113"/>
      <c r="D25" s="114"/>
      <c r="E25" s="113"/>
      <c r="F25" s="113"/>
      <c r="G25" s="113"/>
      <c r="H25" s="113"/>
      <c r="I25" s="113"/>
      <c r="J25" s="113"/>
      <c r="K25" s="114"/>
      <c r="L25" s="124"/>
      <c r="M25" s="90">
        <v>8</v>
      </c>
      <c r="N25" s="90">
        <v>2</v>
      </c>
      <c r="O25" s="99"/>
      <c r="P25" s="94"/>
      <c r="Q25" s="100"/>
    </row>
    <row r="26" spans="1:17" s="96" customFormat="1" ht="12.75">
      <c r="A26" s="113"/>
      <c r="B26" s="113"/>
      <c r="C26" s="113"/>
      <c r="D26" s="114"/>
      <c r="E26" s="113"/>
      <c r="F26" s="113"/>
      <c r="G26" s="113"/>
      <c r="H26" s="113"/>
      <c r="I26" s="113"/>
      <c r="J26" s="113"/>
      <c r="K26" s="114"/>
      <c r="L26" s="124"/>
      <c r="M26" s="90">
        <v>9</v>
      </c>
      <c r="N26" s="90">
        <v>1</v>
      </c>
      <c r="O26" s="99"/>
      <c r="P26" s="94"/>
      <c r="Q26" s="100"/>
    </row>
    <row r="27" spans="1:17" s="96" customFormat="1" ht="12.75">
      <c r="A27" s="113"/>
      <c r="B27" s="113"/>
      <c r="C27" s="113"/>
      <c r="D27" s="114"/>
      <c r="E27" s="113"/>
      <c r="F27" s="113"/>
      <c r="G27" s="113"/>
      <c r="H27" s="113"/>
      <c r="I27" s="113"/>
      <c r="J27" s="113"/>
      <c r="K27" s="114"/>
      <c r="L27" s="124"/>
      <c r="M27" s="90">
        <v>9</v>
      </c>
      <c r="N27" s="90">
        <v>2</v>
      </c>
      <c r="O27" s="99"/>
      <c r="P27" s="94"/>
      <c r="Q27" s="100"/>
    </row>
    <row r="28" spans="1:17" s="96" customFormat="1" ht="12.75">
      <c r="A28" s="113"/>
      <c r="B28" s="113"/>
      <c r="C28" s="113"/>
      <c r="D28" s="114"/>
      <c r="E28" s="113"/>
      <c r="F28" s="113"/>
      <c r="G28" s="113"/>
      <c r="H28" s="113"/>
      <c r="I28" s="113"/>
      <c r="J28" s="113"/>
      <c r="K28" s="114"/>
      <c r="L28" s="124"/>
      <c r="M28" s="90">
        <v>10</v>
      </c>
      <c r="N28" s="90">
        <v>1</v>
      </c>
      <c r="O28" s="99"/>
      <c r="P28" s="94"/>
      <c r="Q28" s="100"/>
    </row>
    <row r="29" spans="1:17" s="96" customFormat="1" ht="12.75">
      <c r="A29" s="113"/>
      <c r="B29" s="113"/>
      <c r="C29" s="113"/>
      <c r="D29" s="114"/>
      <c r="E29" s="113"/>
      <c r="F29" s="113"/>
      <c r="G29" s="113"/>
      <c r="H29" s="113"/>
      <c r="I29" s="113"/>
      <c r="J29" s="113"/>
      <c r="K29" s="114"/>
      <c r="L29" s="124"/>
      <c r="M29" s="90">
        <v>10</v>
      </c>
      <c r="N29" s="90">
        <v>2</v>
      </c>
      <c r="O29" s="99"/>
      <c r="P29" s="94"/>
      <c r="Q29" s="100"/>
    </row>
    <row r="30" spans="1:17" s="96" customFormat="1" ht="12.75">
      <c r="A30" s="113"/>
      <c r="B30" s="113"/>
      <c r="C30" s="113"/>
      <c r="D30" s="114"/>
      <c r="E30" s="113"/>
      <c r="F30" s="113"/>
      <c r="G30" s="113"/>
      <c r="H30" s="113"/>
      <c r="I30" s="113"/>
      <c r="J30" s="113"/>
      <c r="K30" s="114"/>
      <c r="L30" s="124"/>
      <c r="M30" s="90">
        <v>11</v>
      </c>
      <c r="N30" s="90">
        <v>1</v>
      </c>
      <c r="O30" s="99"/>
      <c r="P30" s="100"/>
      <c r="Q30" s="100"/>
    </row>
    <row r="31" spans="1:17" s="96" customFormat="1" ht="12.75">
      <c r="A31" s="113"/>
      <c r="B31" s="113"/>
      <c r="C31" s="113"/>
      <c r="D31" s="114"/>
      <c r="E31" s="113"/>
      <c r="F31" s="113"/>
      <c r="G31" s="113"/>
      <c r="H31" s="113"/>
      <c r="I31" s="113"/>
      <c r="J31" s="113"/>
      <c r="K31" s="114"/>
      <c r="L31" s="124"/>
      <c r="M31" s="90">
        <v>11</v>
      </c>
      <c r="N31" s="90">
        <v>2</v>
      </c>
      <c r="O31" s="99"/>
      <c r="P31" s="100"/>
      <c r="Q31" s="100"/>
    </row>
    <row r="32" spans="1:17" s="96" customFormat="1" ht="12.75">
      <c r="A32" s="113" t="s">
        <v>57</v>
      </c>
      <c r="B32" s="113" t="s">
        <v>54</v>
      </c>
      <c r="C32" s="113" t="s">
        <v>55</v>
      </c>
      <c r="D32" s="114" t="s">
        <v>68</v>
      </c>
      <c r="E32" s="113">
        <v>4</v>
      </c>
      <c r="F32" s="113">
        <v>1</v>
      </c>
      <c r="G32" s="117" t="s">
        <v>62</v>
      </c>
      <c r="H32" s="113" t="s">
        <v>57</v>
      </c>
      <c r="I32" s="113" t="s">
        <v>54</v>
      </c>
      <c r="J32" s="113" t="s">
        <v>55</v>
      </c>
      <c r="K32" s="114" t="s">
        <v>68</v>
      </c>
      <c r="L32" s="109"/>
      <c r="M32" s="90">
        <v>1</v>
      </c>
      <c r="N32" s="113">
        <v>1</v>
      </c>
      <c r="O32" s="99"/>
      <c r="P32" s="100"/>
      <c r="Q32" s="100"/>
    </row>
    <row r="33" spans="1:17" s="96" customFormat="1" ht="27" customHeight="1">
      <c r="A33" s="113"/>
      <c r="B33" s="113"/>
      <c r="C33" s="113"/>
      <c r="D33" s="114"/>
      <c r="E33" s="113"/>
      <c r="F33" s="113"/>
      <c r="G33" s="117"/>
      <c r="H33" s="113"/>
      <c r="I33" s="113"/>
      <c r="J33" s="113"/>
      <c r="K33" s="114"/>
      <c r="L33" s="110" t="s">
        <v>71</v>
      </c>
      <c r="M33" s="90">
        <v>2</v>
      </c>
      <c r="N33" s="113"/>
      <c r="O33" s="99"/>
      <c r="P33" s="100"/>
      <c r="Q33" s="100"/>
    </row>
    <row r="34" spans="1:17" s="96" customFormat="1" ht="22.5" customHeight="1">
      <c r="A34" s="113" t="s">
        <v>57</v>
      </c>
      <c r="B34" s="113" t="s">
        <v>54</v>
      </c>
      <c r="C34" s="113" t="s">
        <v>55</v>
      </c>
      <c r="D34" s="114" t="s">
        <v>72</v>
      </c>
      <c r="E34" s="113" t="s">
        <v>30</v>
      </c>
      <c r="F34" s="113">
        <v>3</v>
      </c>
      <c r="G34" s="117" t="s">
        <v>62</v>
      </c>
      <c r="H34" s="113" t="s">
        <v>57</v>
      </c>
      <c r="I34" s="113" t="s">
        <v>54</v>
      </c>
      <c r="J34" s="113" t="s">
        <v>55</v>
      </c>
      <c r="K34" s="114" t="s">
        <v>72</v>
      </c>
      <c r="L34" s="109"/>
      <c r="M34" s="120" t="s">
        <v>30</v>
      </c>
      <c r="N34" s="90">
        <v>1</v>
      </c>
      <c r="O34" s="99"/>
      <c r="P34" s="100"/>
      <c r="Q34" s="100"/>
    </row>
    <row r="35" spans="1:17" s="96" customFormat="1" ht="27" customHeight="1">
      <c r="A35" s="113"/>
      <c r="B35" s="113"/>
      <c r="C35" s="113"/>
      <c r="D35" s="114"/>
      <c r="E35" s="113"/>
      <c r="F35" s="113"/>
      <c r="G35" s="117"/>
      <c r="H35" s="113"/>
      <c r="I35" s="113"/>
      <c r="J35" s="113"/>
      <c r="K35" s="114"/>
      <c r="L35" s="110" t="s">
        <v>71</v>
      </c>
      <c r="M35" s="121"/>
      <c r="N35" s="90">
        <v>2</v>
      </c>
      <c r="O35" s="99"/>
      <c r="P35" s="100"/>
      <c r="Q35" s="100"/>
    </row>
    <row r="36" spans="1:17" s="96" customFormat="1" ht="22.5" customHeight="1">
      <c r="A36" s="113" t="s">
        <v>57</v>
      </c>
      <c r="B36" s="113" t="s">
        <v>54</v>
      </c>
      <c r="C36" s="113" t="s">
        <v>55</v>
      </c>
      <c r="D36" s="114" t="s">
        <v>72</v>
      </c>
      <c r="E36" s="113" t="s">
        <v>9</v>
      </c>
      <c r="F36" s="113">
        <v>3</v>
      </c>
      <c r="G36" s="117" t="s">
        <v>62</v>
      </c>
      <c r="H36" s="113" t="s">
        <v>57</v>
      </c>
      <c r="I36" s="113" t="s">
        <v>54</v>
      </c>
      <c r="J36" s="113" t="s">
        <v>55</v>
      </c>
      <c r="K36" s="114" t="s">
        <v>72</v>
      </c>
      <c r="L36" s="109"/>
      <c r="M36" s="120" t="s">
        <v>9</v>
      </c>
      <c r="N36" s="90">
        <v>1</v>
      </c>
      <c r="O36" s="99"/>
      <c r="P36" s="100"/>
      <c r="Q36" s="100"/>
    </row>
    <row r="37" spans="1:17" s="96" customFormat="1" ht="27" customHeight="1">
      <c r="A37" s="113"/>
      <c r="B37" s="113"/>
      <c r="C37" s="113"/>
      <c r="D37" s="114"/>
      <c r="E37" s="113"/>
      <c r="F37" s="113"/>
      <c r="G37" s="117"/>
      <c r="H37" s="113"/>
      <c r="I37" s="113"/>
      <c r="J37" s="113"/>
      <c r="K37" s="114"/>
      <c r="L37" s="110" t="s">
        <v>71</v>
      </c>
      <c r="M37" s="121"/>
      <c r="N37" s="90">
        <v>2</v>
      </c>
      <c r="O37" s="99"/>
      <c r="P37" s="100"/>
      <c r="Q37" s="100"/>
    </row>
    <row r="38" spans="1:17" s="96" customFormat="1" ht="22.5" customHeight="1">
      <c r="A38" s="113" t="s">
        <v>57</v>
      </c>
      <c r="B38" s="113" t="s">
        <v>54</v>
      </c>
      <c r="C38" s="113" t="s">
        <v>55</v>
      </c>
      <c r="D38" s="114" t="s">
        <v>72</v>
      </c>
      <c r="E38" s="113">
        <v>1</v>
      </c>
      <c r="F38" s="113">
        <v>3</v>
      </c>
      <c r="G38" s="117" t="s">
        <v>62</v>
      </c>
      <c r="H38" s="113" t="s">
        <v>57</v>
      </c>
      <c r="I38" s="113" t="s">
        <v>54</v>
      </c>
      <c r="J38" s="113" t="s">
        <v>55</v>
      </c>
      <c r="K38" s="114" t="s">
        <v>72</v>
      </c>
      <c r="L38" s="109"/>
      <c r="M38" s="120">
        <v>1</v>
      </c>
      <c r="N38" s="90">
        <v>1</v>
      </c>
      <c r="O38" s="99"/>
      <c r="P38" s="100"/>
      <c r="Q38" s="100"/>
    </row>
    <row r="39" spans="1:17" s="96" customFormat="1" ht="27" customHeight="1">
      <c r="A39" s="113"/>
      <c r="B39" s="113"/>
      <c r="C39" s="113"/>
      <c r="D39" s="114"/>
      <c r="E39" s="113"/>
      <c r="F39" s="113"/>
      <c r="G39" s="117"/>
      <c r="H39" s="113"/>
      <c r="I39" s="113"/>
      <c r="J39" s="113"/>
      <c r="K39" s="114"/>
      <c r="L39" s="110" t="s">
        <v>71</v>
      </c>
      <c r="M39" s="121"/>
      <c r="N39" s="90">
        <v>2</v>
      </c>
      <c r="O39" s="99"/>
      <c r="P39" s="100"/>
      <c r="Q39" s="100"/>
    </row>
    <row r="40" spans="1:17" s="96" customFormat="1" ht="40.5" customHeight="1">
      <c r="A40" s="90" t="s">
        <v>57</v>
      </c>
      <c r="B40" s="90" t="s">
        <v>54</v>
      </c>
      <c r="C40" s="90" t="s">
        <v>55</v>
      </c>
      <c r="D40" s="106" t="s">
        <v>73</v>
      </c>
      <c r="E40" s="90">
        <v>1</v>
      </c>
      <c r="F40" s="90">
        <v>1</v>
      </c>
      <c r="G40" s="105" t="s">
        <v>62</v>
      </c>
      <c r="H40" s="90" t="s">
        <v>57</v>
      </c>
      <c r="I40" s="90" t="s">
        <v>54</v>
      </c>
      <c r="J40" s="90" t="s">
        <v>55</v>
      </c>
      <c r="K40" s="106" t="s">
        <v>58</v>
      </c>
      <c r="L40" s="111" t="s">
        <v>74</v>
      </c>
      <c r="M40" s="90">
        <v>1</v>
      </c>
      <c r="N40" s="90">
        <v>1</v>
      </c>
      <c r="O40" s="99"/>
      <c r="P40" s="100"/>
      <c r="Q40" s="100"/>
    </row>
    <row r="41" spans="1:17" s="96" customFormat="1" ht="12.75">
      <c r="A41" s="113" t="s">
        <v>57</v>
      </c>
      <c r="B41" s="113" t="s">
        <v>54</v>
      </c>
      <c r="C41" s="113" t="s">
        <v>55</v>
      </c>
      <c r="D41" s="114" t="s">
        <v>73</v>
      </c>
      <c r="E41" s="113">
        <v>2</v>
      </c>
      <c r="F41" s="113">
        <v>1</v>
      </c>
      <c r="G41" s="117" t="s">
        <v>62</v>
      </c>
      <c r="H41" s="113" t="s">
        <v>57</v>
      </c>
      <c r="I41" s="113" t="s">
        <v>54</v>
      </c>
      <c r="J41" s="113" t="s">
        <v>55</v>
      </c>
      <c r="K41" s="114" t="s">
        <v>69</v>
      </c>
      <c r="L41" s="124" t="s">
        <v>70</v>
      </c>
      <c r="M41" s="90">
        <v>5</v>
      </c>
      <c r="N41" s="90">
        <v>1</v>
      </c>
      <c r="O41" s="99"/>
      <c r="P41" s="100"/>
      <c r="Q41" s="100"/>
    </row>
    <row r="42" spans="1:14" ht="12.75">
      <c r="A42" s="113"/>
      <c r="B42" s="113"/>
      <c r="C42" s="113"/>
      <c r="D42" s="114"/>
      <c r="E42" s="113"/>
      <c r="F42" s="113"/>
      <c r="G42" s="117"/>
      <c r="H42" s="113"/>
      <c r="I42" s="113"/>
      <c r="J42" s="113"/>
      <c r="K42" s="114"/>
      <c r="L42" s="125"/>
      <c r="M42" s="90">
        <v>5</v>
      </c>
      <c r="N42" s="90">
        <v>2</v>
      </c>
    </row>
    <row r="43" spans="1:14" ht="12.75">
      <c r="A43" s="113"/>
      <c r="B43" s="113"/>
      <c r="C43" s="113"/>
      <c r="D43" s="114"/>
      <c r="E43" s="113"/>
      <c r="F43" s="113"/>
      <c r="G43" s="117"/>
      <c r="H43" s="113"/>
      <c r="I43" s="113"/>
      <c r="J43" s="113"/>
      <c r="K43" s="114"/>
      <c r="L43" s="125"/>
      <c r="M43" s="90">
        <v>6</v>
      </c>
      <c r="N43" s="90">
        <v>1</v>
      </c>
    </row>
    <row r="44" spans="1:14" ht="12.75">
      <c r="A44" s="113"/>
      <c r="B44" s="113"/>
      <c r="C44" s="113"/>
      <c r="D44" s="114"/>
      <c r="E44" s="113"/>
      <c r="F44" s="113"/>
      <c r="G44" s="117"/>
      <c r="H44" s="113"/>
      <c r="I44" s="113"/>
      <c r="J44" s="113"/>
      <c r="K44" s="114"/>
      <c r="L44" s="125"/>
      <c r="M44" s="90">
        <v>6</v>
      </c>
      <c r="N44" s="90">
        <v>2</v>
      </c>
    </row>
    <row r="45" spans="1:14" ht="12.75">
      <c r="A45" s="113"/>
      <c r="B45" s="113"/>
      <c r="C45" s="113"/>
      <c r="D45" s="114"/>
      <c r="E45" s="113"/>
      <c r="F45" s="113"/>
      <c r="G45" s="117"/>
      <c r="H45" s="113"/>
      <c r="I45" s="113"/>
      <c r="J45" s="113"/>
      <c r="K45" s="114"/>
      <c r="L45" s="125"/>
      <c r="M45" s="90">
        <v>7</v>
      </c>
      <c r="N45" s="90">
        <v>1</v>
      </c>
    </row>
    <row r="46" spans="1:14" ht="12.75">
      <c r="A46" s="113"/>
      <c r="B46" s="113"/>
      <c r="C46" s="113"/>
      <c r="D46" s="114"/>
      <c r="E46" s="113"/>
      <c r="F46" s="113"/>
      <c r="G46" s="117"/>
      <c r="H46" s="113"/>
      <c r="I46" s="113"/>
      <c r="J46" s="113"/>
      <c r="K46" s="114"/>
      <c r="L46" s="125"/>
      <c r="M46" s="90">
        <v>7</v>
      </c>
      <c r="N46" s="90">
        <v>2</v>
      </c>
    </row>
    <row r="47" spans="1:14" ht="12.75">
      <c r="A47" s="113"/>
      <c r="B47" s="113"/>
      <c r="C47" s="113"/>
      <c r="D47" s="114"/>
      <c r="E47" s="113"/>
      <c r="F47" s="113"/>
      <c r="G47" s="117"/>
      <c r="H47" s="113"/>
      <c r="I47" s="113"/>
      <c r="J47" s="113"/>
      <c r="K47" s="114"/>
      <c r="L47" s="125"/>
      <c r="M47" s="90">
        <v>8</v>
      </c>
      <c r="N47" s="90">
        <v>1</v>
      </c>
    </row>
    <row r="48" spans="1:14" ht="12.75">
      <c r="A48" s="113"/>
      <c r="B48" s="113"/>
      <c r="C48" s="113"/>
      <c r="D48" s="114"/>
      <c r="E48" s="113"/>
      <c r="F48" s="113"/>
      <c r="G48" s="117"/>
      <c r="H48" s="113"/>
      <c r="I48" s="113"/>
      <c r="J48" s="113"/>
      <c r="K48" s="114"/>
      <c r="L48" s="125"/>
      <c r="M48" s="90">
        <v>8</v>
      </c>
      <c r="N48" s="90">
        <v>2</v>
      </c>
    </row>
    <row r="49" spans="1:14" ht="12.75">
      <c r="A49" s="113"/>
      <c r="B49" s="113"/>
      <c r="C49" s="113"/>
      <c r="D49" s="114"/>
      <c r="E49" s="113"/>
      <c r="F49" s="113"/>
      <c r="G49" s="117"/>
      <c r="H49" s="113"/>
      <c r="I49" s="113"/>
      <c r="J49" s="113"/>
      <c r="K49" s="114"/>
      <c r="L49" s="125"/>
      <c r="M49" s="90">
        <v>9</v>
      </c>
      <c r="N49" s="90">
        <v>1</v>
      </c>
    </row>
    <row r="50" spans="1:14" ht="12.75">
      <c r="A50" s="113"/>
      <c r="B50" s="113"/>
      <c r="C50" s="113"/>
      <c r="D50" s="114"/>
      <c r="E50" s="113"/>
      <c r="F50" s="113"/>
      <c r="G50" s="117"/>
      <c r="H50" s="113"/>
      <c r="I50" s="113"/>
      <c r="J50" s="113"/>
      <c r="K50" s="114"/>
      <c r="L50" s="125"/>
      <c r="M50" s="90">
        <v>9</v>
      </c>
      <c r="N50" s="90">
        <v>2</v>
      </c>
    </row>
    <row r="51" spans="1:14" ht="12.75">
      <c r="A51" s="113"/>
      <c r="B51" s="113"/>
      <c r="C51" s="113"/>
      <c r="D51" s="114"/>
      <c r="E51" s="113"/>
      <c r="F51" s="113"/>
      <c r="G51" s="117"/>
      <c r="H51" s="113"/>
      <c r="I51" s="113"/>
      <c r="J51" s="113"/>
      <c r="K51" s="114"/>
      <c r="L51" s="125"/>
      <c r="M51" s="90">
        <v>10</v>
      </c>
      <c r="N51" s="90">
        <v>1</v>
      </c>
    </row>
    <row r="52" spans="1:14" ht="12.75">
      <c r="A52" s="113"/>
      <c r="B52" s="113"/>
      <c r="C52" s="113"/>
      <c r="D52" s="114"/>
      <c r="E52" s="113"/>
      <c r="F52" s="113"/>
      <c r="G52" s="117"/>
      <c r="H52" s="113"/>
      <c r="I52" s="113"/>
      <c r="J52" s="113"/>
      <c r="K52" s="114"/>
      <c r="L52" s="125"/>
      <c r="M52" s="90">
        <v>10</v>
      </c>
      <c r="N52" s="90">
        <v>2</v>
      </c>
    </row>
    <row r="53" spans="1:14" ht="12.75">
      <c r="A53" s="113"/>
      <c r="B53" s="113"/>
      <c r="C53" s="113"/>
      <c r="D53" s="114"/>
      <c r="E53" s="113"/>
      <c r="F53" s="113"/>
      <c r="G53" s="117"/>
      <c r="H53" s="113"/>
      <c r="I53" s="113"/>
      <c r="J53" s="113"/>
      <c r="K53" s="114"/>
      <c r="L53" s="125"/>
      <c r="M53" s="90">
        <v>11</v>
      </c>
      <c r="N53" s="90">
        <v>1</v>
      </c>
    </row>
    <row r="54" spans="1:14" ht="12.75">
      <c r="A54" s="113"/>
      <c r="B54" s="113"/>
      <c r="C54" s="113"/>
      <c r="D54" s="114"/>
      <c r="E54" s="113"/>
      <c r="F54" s="113"/>
      <c r="G54" s="117"/>
      <c r="H54" s="113"/>
      <c r="I54" s="113"/>
      <c r="J54" s="113"/>
      <c r="K54" s="114"/>
      <c r="L54" s="125"/>
      <c r="M54" s="90">
        <v>11</v>
      </c>
      <c r="N54" s="90">
        <v>2</v>
      </c>
    </row>
    <row r="55" spans="1:14" ht="21.75" customHeight="1">
      <c r="A55" s="113" t="s">
        <v>57</v>
      </c>
      <c r="B55" s="113" t="s">
        <v>54</v>
      </c>
      <c r="C55" s="113" t="s">
        <v>55</v>
      </c>
      <c r="D55" s="114" t="s">
        <v>73</v>
      </c>
      <c r="E55" s="113">
        <v>4</v>
      </c>
      <c r="F55" s="113">
        <v>1</v>
      </c>
      <c r="G55" s="117" t="s">
        <v>62</v>
      </c>
      <c r="H55" s="113" t="s">
        <v>57</v>
      </c>
      <c r="I55" s="113" t="s">
        <v>54</v>
      </c>
      <c r="J55" s="113" t="s">
        <v>55</v>
      </c>
      <c r="K55" s="114" t="s">
        <v>73</v>
      </c>
      <c r="L55" s="115" t="s">
        <v>71</v>
      </c>
      <c r="M55" s="90">
        <v>1</v>
      </c>
      <c r="N55" s="113">
        <v>1</v>
      </c>
    </row>
    <row r="56" spans="1:14" ht="21.75" customHeight="1">
      <c r="A56" s="113"/>
      <c r="B56" s="113"/>
      <c r="C56" s="113"/>
      <c r="D56" s="114"/>
      <c r="E56" s="113"/>
      <c r="F56" s="113"/>
      <c r="G56" s="113"/>
      <c r="H56" s="113"/>
      <c r="I56" s="113"/>
      <c r="J56" s="113"/>
      <c r="K56" s="114"/>
      <c r="L56" s="116"/>
      <c r="M56" s="90">
        <v>2</v>
      </c>
      <c r="N56" s="113"/>
    </row>
    <row r="57" spans="1:14" ht="21.75" customHeight="1">
      <c r="A57" s="113" t="s">
        <v>57</v>
      </c>
      <c r="B57" s="113" t="s">
        <v>54</v>
      </c>
      <c r="C57" s="113" t="s">
        <v>55</v>
      </c>
      <c r="D57" s="114" t="s">
        <v>75</v>
      </c>
      <c r="E57" s="113">
        <v>1</v>
      </c>
      <c r="F57" s="113">
        <v>1</v>
      </c>
      <c r="G57" s="113" t="s">
        <v>59</v>
      </c>
      <c r="H57" s="113" t="s">
        <v>57</v>
      </c>
      <c r="I57" s="113" t="s">
        <v>54</v>
      </c>
      <c r="J57" s="113" t="s">
        <v>55</v>
      </c>
      <c r="K57" s="114" t="s">
        <v>75</v>
      </c>
      <c r="L57" s="124" t="s">
        <v>70</v>
      </c>
      <c r="M57" s="90" t="s">
        <v>30</v>
      </c>
      <c r="N57" s="113">
        <v>1</v>
      </c>
    </row>
    <row r="58" spans="1:14" ht="21.75" customHeight="1">
      <c r="A58" s="113"/>
      <c r="B58" s="113"/>
      <c r="C58" s="113"/>
      <c r="D58" s="114"/>
      <c r="E58" s="113"/>
      <c r="F58" s="113"/>
      <c r="G58" s="113"/>
      <c r="H58" s="113"/>
      <c r="I58" s="113"/>
      <c r="J58" s="113"/>
      <c r="K58" s="114"/>
      <c r="L58" s="125"/>
      <c r="M58" s="90" t="s">
        <v>9</v>
      </c>
      <c r="N58" s="113"/>
    </row>
    <row r="59" spans="1:14" ht="27" customHeight="1">
      <c r="A59" s="90" t="s">
        <v>57</v>
      </c>
      <c r="B59" s="90" t="s">
        <v>54</v>
      </c>
      <c r="C59" s="90" t="s">
        <v>55</v>
      </c>
      <c r="D59" s="106" t="s">
        <v>75</v>
      </c>
      <c r="E59" s="90">
        <v>1</v>
      </c>
      <c r="F59" s="90">
        <v>2</v>
      </c>
      <c r="G59" s="90" t="s">
        <v>59</v>
      </c>
      <c r="H59" s="90" t="s">
        <v>57</v>
      </c>
      <c r="I59" s="90" t="s">
        <v>54</v>
      </c>
      <c r="J59" s="90" t="s">
        <v>55</v>
      </c>
      <c r="K59" s="106" t="s">
        <v>75</v>
      </c>
      <c r="L59" s="89"/>
      <c r="M59" s="90" t="s">
        <v>30</v>
      </c>
      <c r="N59" s="90">
        <v>2</v>
      </c>
    </row>
    <row r="60" spans="1:14" ht="21.75" customHeight="1">
      <c r="A60" s="113" t="s">
        <v>57</v>
      </c>
      <c r="B60" s="113" t="s">
        <v>54</v>
      </c>
      <c r="C60" s="113" t="s">
        <v>55</v>
      </c>
      <c r="D60" s="114" t="s">
        <v>75</v>
      </c>
      <c r="E60" s="113">
        <v>3</v>
      </c>
      <c r="F60" s="113">
        <v>1</v>
      </c>
      <c r="G60" s="113" t="s">
        <v>59</v>
      </c>
      <c r="H60" s="113" t="s">
        <v>57</v>
      </c>
      <c r="I60" s="113" t="s">
        <v>54</v>
      </c>
      <c r="J60" s="113" t="s">
        <v>55</v>
      </c>
      <c r="K60" s="114" t="s">
        <v>75</v>
      </c>
      <c r="L60" s="124" t="s">
        <v>70</v>
      </c>
      <c r="M60" s="90" t="s">
        <v>12</v>
      </c>
      <c r="N60" s="113">
        <v>1</v>
      </c>
    </row>
    <row r="61" spans="1:14" ht="21.75" customHeight="1">
      <c r="A61" s="113"/>
      <c r="B61" s="113"/>
      <c r="C61" s="113"/>
      <c r="D61" s="114"/>
      <c r="E61" s="113"/>
      <c r="F61" s="113"/>
      <c r="G61" s="113"/>
      <c r="H61" s="113"/>
      <c r="I61" s="113"/>
      <c r="J61" s="113"/>
      <c r="K61" s="114"/>
      <c r="L61" s="125"/>
      <c r="M61" s="90" t="s">
        <v>13</v>
      </c>
      <c r="N61" s="113"/>
    </row>
    <row r="62" spans="1:14" ht="27" customHeight="1">
      <c r="A62" s="90" t="s">
        <v>57</v>
      </c>
      <c r="B62" s="90" t="s">
        <v>54</v>
      </c>
      <c r="C62" s="90" t="s">
        <v>55</v>
      </c>
      <c r="D62" s="106" t="s">
        <v>75</v>
      </c>
      <c r="E62" s="90">
        <v>3</v>
      </c>
      <c r="F62" s="90">
        <v>2</v>
      </c>
      <c r="G62" s="90" t="s">
        <v>59</v>
      </c>
      <c r="H62" s="90" t="s">
        <v>57</v>
      </c>
      <c r="I62" s="90" t="s">
        <v>54</v>
      </c>
      <c r="J62" s="90" t="s">
        <v>55</v>
      </c>
      <c r="K62" s="106" t="s">
        <v>75</v>
      </c>
      <c r="L62" s="89"/>
      <c r="M62" s="90" t="s">
        <v>12</v>
      </c>
      <c r="N62" s="90">
        <v>2</v>
      </c>
    </row>
    <row r="63" spans="1:14" ht="21.75" customHeight="1">
      <c r="A63" s="113" t="s">
        <v>57</v>
      </c>
      <c r="B63" s="113" t="s">
        <v>54</v>
      </c>
      <c r="C63" s="113" t="s">
        <v>55</v>
      </c>
      <c r="D63" s="114" t="s">
        <v>75</v>
      </c>
      <c r="E63" s="113">
        <v>4</v>
      </c>
      <c r="F63" s="113">
        <v>1</v>
      </c>
      <c r="G63" s="113" t="s">
        <v>59</v>
      </c>
      <c r="H63" s="113" t="s">
        <v>57</v>
      </c>
      <c r="I63" s="113" t="s">
        <v>54</v>
      </c>
      <c r="J63" s="113" t="s">
        <v>55</v>
      </c>
      <c r="K63" s="114" t="s">
        <v>75</v>
      </c>
      <c r="L63" s="124" t="s">
        <v>70</v>
      </c>
      <c r="M63" s="90" t="s">
        <v>22</v>
      </c>
      <c r="N63" s="113">
        <v>1</v>
      </c>
    </row>
    <row r="64" spans="1:14" ht="21.75" customHeight="1">
      <c r="A64" s="113"/>
      <c r="B64" s="113"/>
      <c r="C64" s="113"/>
      <c r="D64" s="114"/>
      <c r="E64" s="113"/>
      <c r="F64" s="113"/>
      <c r="G64" s="113"/>
      <c r="H64" s="113"/>
      <c r="I64" s="113"/>
      <c r="J64" s="113"/>
      <c r="K64" s="114"/>
      <c r="L64" s="125"/>
      <c r="M64" s="90" t="s">
        <v>23</v>
      </c>
      <c r="N64" s="113"/>
    </row>
    <row r="65" spans="1:14" ht="27" customHeight="1">
      <c r="A65" s="90" t="s">
        <v>57</v>
      </c>
      <c r="B65" s="90" t="s">
        <v>54</v>
      </c>
      <c r="C65" s="90" t="s">
        <v>55</v>
      </c>
      <c r="D65" s="106" t="s">
        <v>75</v>
      </c>
      <c r="E65" s="90">
        <v>4</v>
      </c>
      <c r="F65" s="90">
        <v>2</v>
      </c>
      <c r="G65" s="90" t="s">
        <v>59</v>
      </c>
      <c r="H65" s="90" t="s">
        <v>57</v>
      </c>
      <c r="I65" s="90" t="s">
        <v>54</v>
      </c>
      <c r="J65" s="90" t="s">
        <v>55</v>
      </c>
      <c r="K65" s="106" t="s">
        <v>75</v>
      </c>
      <c r="L65" s="89"/>
      <c r="M65" s="90" t="s">
        <v>22</v>
      </c>
      <c r="N65" s="90">
        <v>2</v>
      </c>
    </row>
    <row r="66" spans="1:20" s="96" customFormat="1" ht="24" customHeight="1">
      <c r="A66" s="113" t="s">
        <v>57</v>
      </c>
      <c r="B66" s="113" t="s">
        <v>54</v>
      </c>
      <c r="C66" s="113" t="s">
        <v>55</v>
      </c>
      <c r="D66" s="114" t="s">
        <v>68</v>
      </c>
      <c r="E66" s="125" t="s">
        <v>76</v>
      </c>
      <c r="F66" s="113">
        <v>1</v>
      </c>
      <c r="G66" s="124" t="s">
        <v>77</v>
      </c>
      <c r="H66" s="113" t="s">
        <v>57</v>
      </c>
      <c r="I66" s="113" t="s">
        <v>54</v>
      </c>
      <c r="J66" s="113" t="s">
        <v>55</v>
      </c>
      <c r="K66" s="114" t="s">
        <v>68</v>
      </c>
      <c r="L66" s="118"/>
      <c r="M66" s="120">
        <v>3</v>
      </c>
      <c r="N66" s="113">
        <v>1</v>
      </c>
      <c r="O66" s="117" t="s">
        <v>62</v>
      </c>
      <c r="P66" s="113" t="s">
        <v>57</v>
      </c>
      <c r="Q66" s="113" t="s">
        <v>54</v>
      </c>
      <c r="R66" s="113" t="s">
        <v>55</v>
      </c>
      <c r="S66" s="114" t="s">
        <v>68</v>
      </c>
      <c r="T66" s="122" t="s">
        <v>78</v>
      </c>
    </row>
    <row r="67" spans="1:20" s="96" customFormat="1" ht="29.25" customHeight="1">
      <c r="A67" s="113"/>
      <c r="B67" s="113"/>
      <c r="C67" s="113"/>
      <c r="D67" s="114"/>
      <c r="E67" s="125"/>
      <c r="F67" s="113"/>
      <c r="G67" s="124"/>
      <c r="H67" s="113"/>
      <c r="I67" s="113"/>
      <c r="J67" s="113"/>
      <c r="K67" s="114"/>
      <c r="L67" s="119"/>
      <c r="M67" s="121"/>
      <c r="N67" s="113"/>
      <c r="O67" s="117"/>
      <c r="P67" s="113"/>
      <c r="Q67" s="113"/>
      <c r="R67" s="113"/>
      <c r="S67" s="114"/>
      <c r="T67" s="123"/>
    </row>
    <row r="68" spans="1:17" s="96" customFormat="1" ht="22.5" customHeight="1">
      <c r="A68" s="113" t="s">
        <v>57</v>
      </c>
      <c r="B68" s="113" t="s">
        <v>54</v>
      </c>
      <c r="C68" s="113" t="s">
        <v>55</v>
      </c>
      <c r="D68" s="114" t="s">
        <v>72</v>
      </c>
      <c r="E68" s="113">
        <v>1</v>
      </c>
      <c r="F68" s="113">
        <v>1</v>
      </c>
      <c r="G68" s="113" t="s">
        <v>59</v>
      </c>
      <c r="H68" s="113" t="s">
        <v>57</v>
      </c>
      <c r="I68" s="113" t="s">
        <v>54</v>
      </c>
      <c r="J68" s="113" t="s">
        <v>55</v>
      </c>
      <c r="K68" s="114" t="s">
        <v>72</v>
      </c>
      <c r="L68" s="118" t="s">
        <v>70</v>
      </c>
      <c r="M68" s="90" t="s">
        <v>30</v>
      </c>
      <c r="N68" s="120">
        <v>1</v>
      </c>
      <c r="O68" s="99"/>
      <c r="P68" s="100"/>
      <c r="Q68" s="100"/>
    </row>
    <row r="69" spans="1:17" s="96" customFormat="1" ht="27" customHeight="1">
      <c r="A69" s="113"/>
      <c r="B69" s="113"/>
      <c r="C69" s="113"/>
      <c r="D69" s="114"/>
      <c r="E69" s="113"/>
      <c r="F69" s="113"/>
      <c r="G69" s="117"/>
      <c r="H69" s="113"/>
      <c r="I69" s="113"/>
      <c r="J69" s="113"/>
      <c r="K69" s="114"/>
      <c r="L69" s="119"/>
      <c r="M69" s="90" t="s">
        <v>9</v>
      </c>
      <c r="N69" s="121"/>
      <c r="O69" s="99"/>
      <c r="P69" s="100"/>
      <c r="Q69" s="100"/>
    </row>
    <row r="70" spans="1:17" s="96" customFormat="1" ht="22.5" customHeight="1">
      <c r="A70" s="113" t="s">
        <v>57</v>
      </c>
      <c r="B70" s="113" t="s">
        <v>54</v>
      </c>
      <c r="C70" s="113" t="s">
        <v>55</v>
      </c>
      <c r="D70" s="114" t="s">
        <v>72</v>
      </c>
      <c r="E70" s="113">
        <v>1</v>
      </c>
      <c r="F70" s="113">
        <v>2</v>
      </c>
      <c r="G70" s="113" t="s">
        <v>59</v>
      </c>
      <c r="H70" s="113" t="s">
        <v>57</v>
      </c>
      <c r="I70" s="113" t="s">
        <v>54</v>
      </c>
      <c r="J70" s="113" t="s">
        <v>55</v>
      </c>
      <c r="K70" s="114" t="s">
        <v>72</v>
      </c>
      <c r="L70" s="118" t="s">
        <v>70</v>
      </c>
      <c r="M70" s="90" t="s">
        <v>30</v>
      </c>
      <c r="N70" s="120">
        <v>2</v>
      </c>
      <c r="O70" s="99"/>
      <c r="P70" s="100"/>
      <c r="Q70" s="100"/>
    </row>
    <row r="71" spans="1:17" s="96" customFormat="1" ht="27" customHeight="1">
      <c r="A71" s="113"/>
      <c r="B71" s="113"/>
      <c r="C71" s="113"/>
      <c r="D71" s="114"/>
      <c r="E71" s="113"/>
      <c r="F71" s="113"/>
      <c r="G71" s="117"/>
      <c r="H71" s="113"/>
      <c r="I71" s="113"/>
      <c r="J71" s="113"/>
      <c r="K71" s="114"/>
      <c r="L71" s="119"/>
      <c r="M71" s="90" t="s">
        <v>9</v>
      </c>
      <c r="N71" s="121"/>
      <c r="O71" s="99"/>
      <c r="P71" s="100"/>
      <c r="Q71" s="100"/>
    </row>
    <row r="72" spans="1:17" s="96" customFormat="1" ht="22.5" customHeight="1">
      <c r="A72" s="113" t="s">
        <v>57</v>
      </c>
      <c r="B72" s="113" t="s">
        <v>54</v>
      </c>
      <c r="C72" s="113" t="s">
        <v>55</v>
      </c>
      <c r="D72" s="114" t="s">
        <v>72</v>
      </c>
      <c r="E72" s="113">
        <v>1</v>
      </c>
      <c r="F72" s="113">
        <v>3</v>
      </c>
      <c r="G72" s="113" t="s">
        <v>59</v>
      </c>
      <c r="H72" s="113" t="s">
        <v>57</v>
      </c>
      <c r="I72" s="113" t="s">
        <v>54</v>
      </c>
      <c r="J72" s="113" t="s">
        <v>55</v>
      </c>
      <c r="K72" s="114" t="s">
        <v>72</v>
      </c>
      <c r="L72" s="118" t="s">
        <v>70</v>
      </c>
      <c r="M72" s="90" t="s">
        <v>30</v>
      </c>
      <c r="N72" s="120">
        <v>3</v>
      </c>
      <c r="O72" s="99"/>
      <c r="P72" s="100"/>
      <c r="Q72" s="100"/>
    </row>
    <row r="73" spans="1:17" s="96" customFormat="1" ht="27" customHeight="1">
      <c r="A73" s="113"/>
      <c r="B73" s="113"/>
      <c r="C73" s="113"/>
      <c r="D73" s="114"/>
      <c r="E73" s="113"/>
      <c r="F73" s="113"/>
      <c r="G73" s="117"/>
      <c r="H73" s="113"/>
      <c r="I73" s="113"/>
      <c r="J73" s="113"/>
      <c r="K73" s="114"/>
      <c r="L73" s="119"/>
      <c r="M73" s="90" t="s">
        <v>9</v>
      </c>
      <c r="N73" s="121"/>
      <c r="O73" s="99"/>
      <c r="P73" s="100"/>
      <c r="Q73" s="100"/>
    </row>
    <row r="74" spans="1:14" ht="21.75" customHeight="1">
      <c r="A74" s="113" t="s">
        <v>57</v>
      </c>
      <c r="B74" s="113" t="s">
        <v>54</v>
      </c>
      <c r="C74" s="113" t="s">
        <v>55</v>
      </c>
      <c r="D74" s="114" t="s">
        <v>73</v>
      </c>
      <c r="E74" s="113">
        <v>3</v>
      </c>
      <c r="F74" s="113">
        <v>1</v>
      </c>
      <c r="G74" s="117" t="s">
        <v>62</v>
      </c>
      <c r="H74" s="113" t="s">
        <v>57</v>
      </c>
      <c r="I74" s="113" t="s">
        <v>54</v>
      </c>
      <c r="J74" s="113" t="s">
        <v>55</v>
      </c>
      <c r="K74" s="114" t="s">
        <v>73</v>
      </c>
      <c r="L74" s="115" t="s">
        <v>64</v>
      </c>
      <c r="M74" s="90" t="s">
        <v>79</v>
      </c>
      <c r="N74" s="113">
        <v>1</v>
      </c>
    </row>
    <row r="75" spans="1:15" ht="21.75" customHeight="1">
      <c r="A75" s="113"/>
      <c r="B75" s="113"/>
      <c r="C75" s="113"/>
      <c r="D75" s="114"/>
      <c r="E75" s="113"/>
      <c r="F75" s="113"/>
      <c r="G75" s="113"/>
      <c r="H75" s="113"/>
      <c r="I75" s="113"/>
      <c r="J75" s="113"/>
      <c r="K75" s="114"/>
      <c r="L75" s="116"/>
      <c r="M75" s="90" t="s">
        <v>80</v>
      </c>
      <c r="N75" s="113"/>
      <c r="O75" s="112" t="s">
        <v>81</v>
      </c>
    </row>
  </sheetData>
  <sheetProtection/>
  <mergeCells count="196">
    <mergeCell ref="L11:L31"/>
    <mergeCell ref="K11:K31"/>
    <mergeCell ref="J11:J31"/>
    <mergeCell ref="I11:I31"/>
    <mergeCell ref="D11:D31"/>
    <mergeCell ref="C11:C31"/>
    <mergeCell ref="B11:B31"/>
    <mergeCell ref="A11:A31"/>
    <mergeCell ref="H11:H31"/>
    <mergeCell ref="G11:G31"/>
    <mergeCell ref="F11:F31"/>
    <mergeCell ref="E11:E31"/>
    <mergeCell ref="N32:N33"/>
    <mergeCell ref="H32:H33"/>
    <mergeCell ref="I32:I33"/>
    <mergeCell ref="J32:J33"/>
    <mergeCell ref="K32:K33"/>
    <mergeCell ref="G32:G33"/>
    <mergeCell ref="A34:A35"/>
    <mergeCell ref="B34:B35"/>
    <mergeCell ref="C34:C35"/>
    <mergeCell ref="D34:D35"/>
    <mergeCell ref="E32:E33"/>
    <mergeCell ref="F32:F33"/>
    <mergeCell ref="A32:A33"/>
    <mergeCell ref="B32:B33"/>
    <mergeCell ref="C32:C33"/>
    <mergeCell ref="D32:D33"/>
    <mergeCell ref="I34:I35"/>
    <mergeCell ref="J34:J35"/>
    <mergeCell ref="K34:K35"/>
    <mergeCell ref="M34:M35"/>
    <mergeCell ref="E34:E35"/>
    <mergeCell ref="F34:F35"/>
    <mergeCell ref="G34:G35"/>
    <mergeCell ref="H34:H35"/>
    <mergeCell ref="K36:K37"/>
    <mergeCell ref="M36:M37"/>
    <mergeCell ref="E36:E37"/>
    <mergeCell ref="F36:F37"/>
    <mergeCell ref="G36:G37"/>
    <mergeCell ref="H36:H37"/>
    <mergeCell ref="A38:A39"/>
    <mergeCell ref="B38:B39"/>
    <mergeCell ref="C38:C39"/>
    <mergeCell ref="D38:D39"/>
    <mergeCell ref="I36:I37"/>
    <mergeCell ref="J36:J37"/>
    <mergeCell ref="A36:A37"/>
    <mergeCell ref="B36:B37"/>
    <mergeCell ref="C36:C37"/>
    <mergeCell ref="D36:D37"/>
    <mergeCell ref="I38:I39"/>
    <mergeCell ref="J38:J39"/>
    <mergeCell ref="K38:K39"/>
    <mergeCell ref="M38:M39"/>
    <mergeCell ref="E38:E39"/>
    <mergeCell ref="F38:F39"/>
    <mergeCell ref="G38:G39"/>
    <mergeCell ref="H38:H39"/>
    <mergeCell ref="L55:L56"/>
    <mergeCell ref="N55:N56"/>
    <mergeCell ref="A55:A56"/>
    <mergeCell ref="B55:B56"/>
    <mergeCell ref="C55:C56"/>
    <mergeCell ref="D55:D56"/>
    <mergeCell ref="E55:E56"/>
    <mergeCell ref="F55:F56"/>
    <mergeCell ref="G55:G56"/>
    <mergeCell ref="H55:H56"/>
    <mergeCell ref="F41:F54"/>
    <mergeCell ref="E41:E54"/>
    <mergeCell ref="D41:D54"/>
    <mergeCell ref="C41:C54"/>
    <mergeCell ref="B41:B54"/>
    <mergeCell ref="A41:A54"/>
    <mergeCell ref="L41:L54"/>
    <mergeCell ref="K41:K54"/>
    <mergeCell ref="J41:J54"/>
    <mergeCell ref="I41:I54"/>
    <mergeCell ref="H41:H54"/>
    <mergeCell ref="G41:G54"/>
    <mergeCell ref="K55:K56"/>
    <mergeCell ref="A66:A67"/>
    <mergeCell ref="B66:B67"/>
    <mergeCell ref="C66:C67"/>
    <mergeCell ref="D66:D67"/>
    <mergeCell ref="E66:E67"/>
    <mergeCell ref="F66:F67"/>
    <mergeCell ref="G66:G67"/>
    <mergeCell ref="A57:A58"/>
    <mergeCell ref="B57:B58"/>
    <mergeCell ref="C57:C58"/>
    <mergeCell ref="D57:D58"/>
    <mergeCell ref="I55:I56"/>
    <mergeCell ref="J55:J56"/>
    <mergeCell ref="J57:J58"/>
    <mergeCell ref="K57:K58"/>
    <mergeCell ref="L57:L58"/>
    <mergeCell ref="E57:E58"/>
    <mergeCell ref="F57:F58"/>
    <mergeCell ref="G57:G58"/>
    <mergeCell ref="H57:H58"/>
    <mergeCell ref="F63:F64"/>
    <mergeCell ref="G63:G64"/>
    <mergeCell ref="H63:H64"/>
    <mergeCell ref="I63:I64"/>
    <mergeCell ref="N57:N58"/>
    <mergeCell ref="J63:J64"/>
    <mergeCell ref="K63:K64"/>
    <mergeCell ref="L63:L64"/>
    <mergeCell ref="N63:N64"/>
    <mergeCell ref="I57:I58"/>
    <mergeCell ref="A60:A61"/>
    <mergeCell ref="B60:B61"/>
    <mergeCell ref="C60:C61"/>
    <mergeCell ref="D60:D61"/>
    <mergeCell ref="N60:N61"/>
    <mergeCell ref="A63:A64"/>
    <mergeCell ref="B63:B64"/>
    <mergeCell ref="C63:C64"/>
    <mergeCell ref="D63:D64"/>
    <mergeCell ref="E63:E64"/>
    <mergeCell ref="I60:I61"/>
    <mergeCell ref="J60:J61"/>
    <mergeCell ref="K60:K61"/>
    <mergeCell ref="L60:L61"/>
    <mergeCell ref="E60:E61"/>
    <mergeCell ref="F60:F61"/>
    <mergeCell ref="G60:G61"/>
    <mergeCell ref="H60:H61"/>
    <mergeCell ref="L66:L67"/>
    <mergeCell ref="O66:O67"/>
    <mergeCell ref="H66:H67"/>
    <mergeCell ref="I66:I67"/>
    <mergeCell ref="J66:J67"/>
    <mergeCell ref="K66:K67"/>
    <mergeCell ref="P66:P67"/>
    <mergeCell ref="Q66:Q67"/>
    <mergeCell ref="R66:R67"/>
    <mergeCell ref="S66:S67"/>
    <mergeCell ref="N66:N67"/>
    <mergeCell ref="M66:M67"/>
    <mergeCell ref="N68:N69"/>
    <mergeCell ref="L68:L69"/>
    <mergeCell ref="T66:T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J68:J69"/>
    <mergeCell ref="K68:K69"/>
    <mergeCell ref="H68:H69"/>
    <mergeCell ref="I68:I69"/>
    <mergeCell ref="I70:I71"/>
    <mergeCell ref="J70:J71"/>
    <mergeCell ref="K70:K71"/>
    <mergeCell ref="L70:L71"/>
    <mergeCell ref="E70:E71"/>
    <mergeCell ref="F70:F71"/>
    <mergeCell ref="G70:G71"/>
    <mergeCell ref="H70:H71"/>
    <mergeCell ref="L72:L73"/>
    <mergeCell ref="N72:N73"/>
    <mergeCell ref="N70:N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J72:J73"/>
    <mergeCell ref="K72:K73"/>
    <mergeCell ref="H72:H73"/>
    <mergeCell ref="I72:I73"/>
    <mergeCell ref="N74:N75"/>
    <mergeCell ref="I74:I75"/>
    <mergeCell ref="J74:J75"/>
    <mergeCell ref="K74:K75"/>
    <mergeCell ref="L74:L75"/>
    <mergeCell ref="E74:E75"/>
    <mergeCell ref="F74:F75"/>
    <mergeCell ref="G74:G75"/>
    <mergeCell ref="H74:H75"/>
  </mergeCells>
  <printOptions/>
  <pageMargins left="0.787401575" right="0.787401575" top="0.984251969" bottom="0.984251969" header="0.4921259845" footer="0.4921259845"/>
  <pageSetup fitToHeight="1" fitToWidth="1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4.28125" style="10" customWidth="1"/>
    <col min="2" max="2" width="55.8515625" style="0" customWidth="1"/>
    <col min="3" max="3" width="15.421875" style="0" customWidth="1"/>
    <col min="4" max="4" width="15.57421875" style="0" customWidth="1"/>
    <col min="5" max="5" width="16.00390625" style="0" customWidth="1"/>
    <col min="6" max="6" width="14.28125" style="0" customWidth="1"/>
  </cols>
  <sheetData>
    <row r="1" spans="1:5" s="13" customFormat="1" ht="19.5" customHeight="1">
      <c r="A1" s="126" t="s">
        <v>46</v>
      </c>
      <c r="B1" s="127"/>
      <c r="C1" s="127"/>
      <c r="D1" s="127"/>
      <c r="E1" s="128"/>
    </row>
    <row r="2" spans="1:5" ht="12.75">
      <c r="A2" s="129"/>
      <c r="B2" s="130"/>
      <c r="C2" s="130"/>
      <c r="D2" s="130"/>
      <c r="E2" s="131"/>
    </row>
    <row r="3" spans="1:5" ht="12.75">
      <c r="A3" s="5"/>
      <c r="B3" s="4"/>
      <c r="C3" s="4"/>
      <c r="D3" s="4"/>
      <c r="E3" s="8"/>
    </row>
    <row r="4" spans="1:5" ht="12.75">
      <c r="A4" s="139"/>
      <c r="B4" s="140"/>
      <c r="C4" s="140"/>
      <c r="D4" s="140"/>
      <c r="E4" s="141"/>
    </row>
    <row r="5" spans="1:5" ht="12.75">
      <c r="A5" s="9"/>
      <c r="B5" s="1"/>
      <c r="C5" s="2"/>
      <c r="D5" s="3"/>
      <c r="E5" s="6"/>
    </row>
    <row r="6" spans="1:5" ht="12.75">
      <c r="A6" s="9"/>
      <c r="B6" s="1"/>
      <c r="C6" s="1"/>
      <c r="D6" s="3"/>
      <c r="E6" s="7"/>
    </row>
    <row r="7" spans="1:5" ht="13.5" thickBot="1">
      <c r="A7" s="136"/>
      <c r="B7" s="137"/>
      <c r="C7" s="137"/>
      <c r="D7" s="137"/>
      <c r="E7" s="138"/>
    </row>
    <row r="8" ht="18.75" customHeight="1"/>
    <row r="9" ht="18.75" customHeight="1" thickBot="1"/>
    <row r="10" spans="1:5" ht="15" customHeight="1">
      <c r="A10" s="11"/>
      <c r="B10" s="134" t="s">
        <v>45</v>
      </c>
      <c r="C10" s="134" t="s">
        <v>1</v>
      </c>
      <c r="D10" s="132" t="s">
        <v>0</v>
      </c>
      <c r="E10" s="133"/>
    </row>
    <row r="11" spans="1:5" ht="15" customHeight="1">
      <c r="A11" s="12"/>
      <c r="B11" s="135"/>
      <c r="C11" s="135"/>
      <c r="D11" s="36" t="s">
        <v>1</v>
      </c>
      <c r="E11" s="37" t="s">
        <v>2</v>
      </c>
    </row>
    <row r="12" spans="1:5" ht="15" customHeight="1" thickBot="1">
      <c r="A12" s="35"/>
      <c r="B12" s="142"/>
      <c r="C12" s="38">
        <v>1</v>
      </c>
      <c r="D12" s="38">
        <v>2</v>
      </c>
      <c r="E12" s="39">
        <v>3</v>
      </c>
    </row>
    <row r="13" spans="1:6" s="13" customFormat="1" ht="37.5" customHeight="1">
      <c r="A13" s="33">
        <v>1</v>
      </c>
      <c r="B13" s="34" t="s">
        <v>6</v>
      </c>
      <c r="C13" s="42"/>
      <c r="D13" s="42"/>
      <c r="E13" s="43"/>
      <c r="F13" s="80" t="str">
        <f>IF(D13&gt;=C13,"OK","KO")</f>
        <v>OK</v>
      </c>
    </row>
    <row r="14" spans="1:7" s="13" customFormat="1" ht="37.5" customHeight="1">
      <c r="A14" s="44">
        <v>2</v>
      </c>
      <c r="B14" s="45" t="s">
        <v>3</v>
      </c>
      <c r="C14" s="46"/>
      <c r="D14" s="46"/>
      <c r="E14" s="70"/>
      <c r="F14" s="80" t="str">
        <f>IF(D14&gt;=C14,"OK","KO")</f>
        <v>OK</v>
      </c>
      <c r="G14" s="80" t="str">
        <f>IF($E$14&gt;=30/6/2004,"OK","ERROR")</f>
        <v>ERROR</v>
      </c>
    </row>
    <row r="15" spans="1:6" s="13" customFormat="1" ht="37.5" customHeight="1" thickBot="1">
      <c r="A15" s="48">
        <v>3</v>
      </c>
      <c r="B15" s="49" t="s">
        <v>4</v>
      </c>
      <c r="C15" s="71" t="str">
        <f>IF($C$14=0,"le contrôle ne s'effectue pas",IF((($D$13*10)/($D$14*0.001))&lt;(($C$13*10)/($C$14*0.001)),($C$13*10)/($C$14*0.001),"le contrôle ne s'effectue pas"))</f>
        <v>le contrôle ne s'effectue pas</v>
      </c>
      <c r="D15" s="71" t="str">
        <f>IF($D$14=0,"le contrôle ne s'effectue pas",IF((($D$13*10)/($D$14*0.001))&gt;(($C$13*10)/($C$14*0.001)),($D$13*10)/($D$14*0.001),"le contrôle ne s'effectue pas"))</f>
        <v>le contrôle ne s'effectue pas</v>
      </c>
      <c r="E15" s="51"/>
      <c r="F15" s="80" t="str">
        <f>IF(D15&gt;=C15,"OK","KO")</f>
        <v>OK</v>
      </c>
    </row>
    <row r="16" spans="1:2" ht="21" customHeight="1">
      <c r="A16" s="59" t="s">
        <v>5</v>
      </c>
      <c r="B16" s="60"/>
    </row>
    <row r="17" ht="12.75" customHeight="1">
      <c r="B17" s="14"/>
    </row>
  </sheetData>
  <sheetProtection/>
  <mergeCells count="7">
    <mergeCell ref="A1:E1"/>
    <mergeCell ref="A2:E2"/>
    <mergeCell ref="D10:E10"/>
    <mergeCell ref="C10:C11"/>
    <mergeCell ref="A7:E7"/>
    <mergeCell ref="A4:E4"/>
    <mergeCell ref="B10:B12"/>
  </mergeCells>
  <printOptions horizontalCentered="1"/>
  <pageMargins left="0.31496062992125984" right="0.2362204724409449" top="0.984251968503937" bottom="0.984251968503937" header="0.5118110236220472" footer="0.5118110236220472"/>
  <pageSetup orientation="portrait" paperSize="9" scale="90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31">
      <selection activeCell="C53" sqref="C53"/>
    </sheetView>
  </sheetViews>
  <sheetFormatPr defaultColWidth="11.421875" defaultRowHeight="12.75"/>
  <cols>
    <col min="1" max="1" width="3.8515625" style="10" customWidth="1"/>
    <col min="2" max="2" width="69.7109375" style="0" customWidth="1"/>
    <col min="3" max="4" width="14.7109375" style="0" customWidth="1"/>
    <col min="5" max="6" width="13.8515625" style="0" customWidth="1"/>
  </cols>
  <sheetData>
    <row r="1" spans="1:5" s="13" customFormat="1" ht="19.5" customHeight="1">
      <c r="A1" s="126" t="s">
        <v>46</v>
      </c>
      <c r="B1" s="127"/>
      <c r="C1" s="127"/>
      <c r="D1" s="127"/>
      <c r="E1" s="128"/>
    </row>
    <row r="2" spans="1:5" ht="12.75">
      <c r="A2" s="159"/>
      <c r="B2" s="160"/>
      <c r="C2" s="160"/>
      <c r="D2" s="160"/>
      <c r="E2" s="161"/>
    </row>
    <row r="3" spans="1:5" ht="12.75">
      <c r="A3" s="162"/>
      <c r="B3" s="163"/>
      <c r="C3" s="163"/>
      <c r="D3" s="163"/>
      <c r="E3" s="161"/>
    </row>
    <row r="4" spans="1:5" ht="12.75">
      <c r="A4" s="164"/>
      <c r="B4" s="160"/>
      <c r="C4" s="160"/>
      <c r="D4" s="160"/>
      <c r="E4" s="161"/>
    </row>
    <row r="5" spans="1:5" ht="12.75">
      <c r="A5" s="155"/>
      <c r="B5" s="156"/>
      <c r="C5" s="156"/>
      <c r="D5" s="156"/>
      <c r="E5" s="157"/>
    </row>
    <row r="6" spans="1:5" ht="13.5" thickBot="1">
      <c r="A6" s="136"/>
      <c r="B6" s="137"/>
      <c r="C6" s="137"/>
      <c r="D6" s="137"/>
      <c r="E6" s="158"/>
    </row>
    <row r="7" ht="12.75"/>
    <row r="8" ht="13.5" thickBot="1"/>
    <row r="9" spans="1:4" ht="30" customHeight="1">
      <c r="A9" s="11"/>
      <c r="B9" s="134" t="s">
        <v>39</v>
      </c>
      <c r="C9" s="134" t="s">
        <v>27</v>
      </c>
      <c r="D9" s="151" t="s">
        <v>7</v>
      </c>
    </row>
    <row r="10" spans="1:4" ht="26.25" customHeight="1">
      <c r="A10" s="12"/>
      <c r="B10" s="135"/>
      <c r="C10" s="154"/>
      <c r="D10" s="153"/>
    </row>
    <row r="11" spans="1:4" ht="13.5" thickBot="1">
      <c r="A11" s="35"/>
      <c r="B11" s="142"/>
      <c r="C11" s="40">
        <v>1</v>
      </c>
      <c r="D11" s="41">
        <v>2</v>
      </c>
    </row>
    <row r="12" spans="1:6" s="13" customFormat="1" ht="37.5" customHeight="1">
      <c r="A12" s="53">
        <v>1</v>
      </c>
      <c r="B12" s="54" t="s">
        <v>8</v>
      </c>
      <c r="C12" s="42"/>
      <c r="D12" s="55"/>
      <c r="E12" s="80" t="str">
        <f>IF(C12&gt;=C14+C15,"OK","ERROR")</f>
        <v>OK</v>
      </c>
      <c r="F12" s="80" t="str">
        <f>IF(D12&gt;=D14,"OK","ERROR")</f>
        <v>OK</v>
      </c>
    </row>
    <row r="13" spans="1:4" ht="12.75">
      <c r="A13" s="28"/>
      <c r="B13" s="31" t="s">
        <v>32</v>
      </c>
      <c r="C13" s="20"/>
      <c r="D13" s="21"/>
    </row>
    <row r="14" spans="1:4" ht="12.75">
      <c r="A14" s="28" t="s">
        <v>30</v>
      </c>
      <c r="B14" s="32" t="s">
        <v>33</v>
      </c>
      <c r="C14" s="16"/>
      <c r="D14" s="17"/>
    </row>
    <row r="15" spans="1:4" ht="12.75">
      <c r="A15" s="28" t="s">
        <v>9</v>
      </c>
      <c r="B15" s="32" t="s">
        <v>34</v>
      </c>
      <c r="C15" s="16"/>
      <c r="D15" s="23"/>
    </row>
    <row r="16" spans="1:4" ht="14.25" customHeight="1">
      <c r="A16" s="28">
        <v>2</v>
      </c>
      <c r="B16" s="15" t="s">
        <v>10</v>
      </c>
      <c r="C16" s="16"/>
      <c r="D16" s="23"/>
    </row>
    <row r="17" spans="1:6" s="13" customFormat="1" ht="25.5">
      <c r="A17" s="28">
        <v>3</v>
      </c>
      <c r="B17" s="45" t="s">
        <v>11</v>
      </c>
      <c r="C17" s="46"/>
      <c r="D17" s="47"/>
      <c r="E17" s="80" t="str">
        <f>IF(C17&gt;=C19+C20,"OK","ERROR")</f>
        <v>OK</v>
      </c>
      <c r="F17" s="80" t="str">
        <f>IF(D17&gt;=D19,"OK","ERROR")</f>
        <v>OK</v>
      </c>
    </row>
    <row r="18" spans="1:4" ht="12.75">
      <c r="A18" s="28"/>
      <c r="B18" s="31" t="s">
        <v>32</v>
      </c>
      <c r="C18" s="20"/>
      <c r="D18" s="21"/>
    </row>
    <row r="19" spans="1:4" ht="12.75">
      <c r="A19" s="28" t="s">
        <v>12</v>
      </c>
      <c r="B19" s="32" t="s">
        <v>33</v>
      </c>
      <c r="C19" s="16"/>
      <c r="D19" s="17"/>
    </row>
    <row r="20" spans="1:4" ht="12.75">
      <c r="A20" s="28" t="s">
        <v>13</v>
      </c>
      <c r="B20" s="32" t="s">
        <v>34</v>
      </c>
      <c r="C20" s="16"/>
      <c r="D20" s="23"/>
    </row>
    <row r="21" spans="1:6" s="13" customFormat="1" ht="25.5">
      <c r="A21" s="28">
        <v>4</v>
      </c>
      <c r="B21" s="27" t="s">
        <v>14</v>
      </c>
      <c r="C21" s="46"/>
      <c r="D21" s="47"/>
      <c r="E21" s="80" t="str">
        <f>IF(C21&gt;=C23+C24,"OK","ERROR")</f>
        <v>OK</v>
      </c>
      <c r="F21" s="80" t="str">
        <f>IF(D21&gt;=D23,"OK","ERROR")</f>
        <v>OK</v>
      </c>
    </row>
    <row r="22" spans="1:4" ht="12.75">
      <c r="A22" s="28"/>
      <c r="B22" s="31" t="s">
        <v>32</v>
      </c>
      <c r="C22" s="20"/>
      <c r="D22" s="21"/>
    </row>
    <row r="23" spans="1:4" ht="12.75">
      <c r="A23" s="28" t="s">
        <v>22</v>
      </c>
      <c r="B23" s="32" t="s">
        <v>33</v>
      </c>
      <c r="C23" s="16"/>
      <c r="D23" s="17"/>
    </row>
    <row r="24" spans="1:4" ht="12.75">
      <c r="A24" s="28" t="s">
        <v>23</v>
      </c>
      <c r="B24" s="32" t="s">
        <v>34</v>
      </c>
      <c r="C24" s="16"/>
      <c r="D24" s="23"/>
    </row>
    <row r="25" spans="1:4" ht="12.75">
      <c r="A25" s="28">
        <v>5</v>
      </c>
      <c r="B25" s="15" t="s">
        <v>15</v>
      </c>
      <c r="C25" s="16"/>
      <c r="D25" s="17"/>
    </row>
    <row r="26" spans="1:4" s="13" customFormat="1" ht="27.75" customHeight="1">
      <c r="A26" s="28">
        <v>6</v>
      </c>
      <c r="B26" s="45" t="s">
        <v>16</v>
      </c>
      <c r="C26" s="46"/>
      <c r="D26" s="47"/>
    </row>
    <row r="27" spans="1:4" s="13" customFormat="1" ht="27.75" customHeight="1">
      <c r="A27" s="28">
        <v>7</v>
      </c>
      <c r="B27" s="45" t="s">
        <v>17</v>
      </c>
      <c r="C27" s="46"/>
      <c r="D27" s="47"/>
    </row>
    <row r="28" spans="1:4" s="13" customFormat="1" ht="41.25" customHeight="1">
      <c r="A28" s="28">
        <v>8</v>
      </c>
      <c r="B28" s="45" t="s">
        <v>18</v>
      </c>
      <c r="C28" s="46"/>
      <c r="D28" s="47"/>
    </row>
    <row r="29" spans="1:4" ht="15.75" customHeight="1">
      <c r="A29" s="28">
        <v>9</v>
      </c>
      <c r="B29" s="15" t="s">
        <v>19</v>
      </c>
      <c r="C29" s="16"/>
      <c r="D29" s="17"/>
    </row>
    <row r="30" spans="1:4" ht="15.75" customHeight="1">
      <c r="A30" s="28">
        <v>10</v>
      </c>
      <c r="B30" s="15" t="s">
        <v>20</v>
      </c>
      <c r="C30" s="16"/>
      <c r="D30" s="17"/>
    </row>
    <row r="31" spans="1:4" ht="15.75" customHeight="1" thickBot="1">
      <c r="A31" s="29">
        <v>11</v>
      </c>
      <c r="B31" s="18" t="s">
        <v>21</v>
      </c>
      <c r="C31" s="19"/>
      <c r="D31" s="22"/>
    </row>
    <row r="32" ht="13.5" thickBot="1"/>
    <row r="33" spans="1:3" ht="15" customHeight="1">
      <c r="A33" s="11"/>
      <c r="B33" s="148" t="s">
        <v>40</v>
      </c>
      <c r="C33" s="52" t="s">
        <v>1</v>
      </c>
    </row>
    <row r="34" spans="1:3" ht="13.5" thickBot="1">
      <c r="A34" s="35"/>
      <c r="B34" s="149"/>
      <c r="C34" s="41">
        <v>1</v>
      </c>
    </row>
    <row r="35" spans="1:3" ht="27" customHeight="1">
      <c r="A35" s="53">
        <v>1</v>
      </c>
      <c r="B35" s="56" t="s">
        <v>35</v>
      </c>
      <c r="C35" s="73">
        <f>C12+D12+C16+C17+D17+C21+D21+C25+D25+C26+D26+C27+D27+C28+D28+C29+D29+C30+D30+C31+D31</f>
        <v>0</v>
      </c>
    </row>
    <row r="36" spans="1:3" ht="27" customHeight="1">
      <c r="A36" s="28">
        <v>2</v>
      </c>
      <c r="B36" s="25" t="s">
        <v>36</v>
      </c>
      <c r="C36" s="24"/>
    </row>
    <row r="37" spans="1:3" ht="27" customHeight="1">
      <c r="A37" s="28">
        <v>3</v>
      </c>
      <c r="B37" s="25" t="s">
        <v>37</v>
      </c>
      <c r="C37" s="72" t="str">
        <f>IF($C$36=0,"Le contrôle ne s'effectue pas",(C35*10)/(C36*0.001))</f>
        <v>Le contrôle ne s'effectue pas</v>
      </c>
    </row>
    <row r="38" spans="1:3" ht="27" customHeight="1" thickBot="1">
      <c r="A38" s="29">
        <v>4</v>
      </c>
      <c r="B38" s="26" t="s">
        <v>38</v>
      </c>
      <c r="C38" s="74">
        <f>C35-C36</f>
        <v>0</v>
      </c>
    </row>
    <row r="39" ht="13.5" thickBot="1"/>
    <row r="40" spans="1:5" ht="12.75">
      <c r="A40" s="11"/>
      <c r="B40" s="134" t="s">
        <v>29</v>
      </c>
      <c r="C40" s="145" t="s">
        <v>25</v>
      </c>
      <c r="D40" s="145" t="s">
        <v>31</v>
      </c>
      <c r="E40" s="151" t="s">
        <v>28</v>
      </c>
    </row>
    <row r="41" spans="1:5" ht="26.25" customHeight="1">
      <c r="A41" s="12"/>
      <c r="B41" s="146"/>
      <c r="C41" s="150"/>
      <c r="D41" s="150"/>
      <c r="E41" s="152"/>
    </row>
    <row r="42" spans="1:5" ht="13.5" thickBot="1">
      <c r="A42" s="35"/>
      <c r="B42" s="147"/>
      <c r="C42" s="38">
        <v>1</v>
      </c>
      <c r="D42" s="38">
        <v>2</v>
      </c>
      <c r="E42" s="57">
        <v>3</v>
      </c>
    </row>
    <row r="43" spans="1:8" s="13" customFormat="1" ht="27" customHeight="1">
      <c r="A43" s="53">
        <v>1</v>
      </c>
      <c r="B43" s="54" t="s">
        <v>24</v>
      </c>
      <c r="C43" s="61"/>
      <c r="D43" s="42"/>
      <c r="E43" s="75">
        <f>C43-D43</f>
        <v>0</v>
      </c>
      <c r="F43" s="80" t="str">
        <f>IF(C43&gt;=C45+C46,"OK","ERROR")</f>
        <v>OK</v>
      </c>
      <c r="G43" s="80" t="str">
        <f>IF(D43&gt;=D45+D46,"OK","ERROR")</f>
        <v>OK</v>
      </c>
      <c r="H43" s="80" t="str">
        <f>IF(E43&gt;=E45+E46,"OK","ERROR")</f>
        <v>OK</v>
      </c>
    </row>
    <row r="44" spans="1:5" s="13" customFormat="1" ht="27" customHeight="1">
      <c r="A44" s="28"/>
      <c r="B44" s="67" t="s">
        <v>32</v>
      </c>
      <c r="C44" s="62"/>
      <c r="D44" s="63"/>
      <c r="E44" s="64"/>
    </row>
    <row r="45" spans="1:5" s="13" customFormat="1" ht="27" customHeight="1">
      <c r="A45" s="28" t="s">
        <v>30</v>
      </c>
      <c r="B45" s="68" t="s">
        <v>33</v>
      </c>
      <c r="C45" s="65"/>
      <c r="D45" s="46"/>
      <c r="E45" s="76">
        <f>C45-D45</f>
        <v>0</v>
      </c>
    </row>
    <row r="46" spans="1:5" s="13" customFormat="1" ht="27" customHeight="1" thickBot="1">
      <c r="A46" s="29" t="s">
        <v>9</v>
      </c>
      <c r="B46" s="69" t="s">
        <v>34</v>
      </c>
      <c r="C46" s="66"/>
      <c r="D46" s="50"/>
      <c r="E46" s="77">
        <f>C46-D46</f>
        <v>0</v>
      </c>
    </row>
    <row r="47" ht="13.5" thickBot="1"/>
    <row r="48" spans="1:3" ht="12.75">
      <c r="A48" s="11"/>
      <c r="B48" s="145" t="s">
        <v>26</v>
      </c>
      <c r="C48" s="143" t="s">
        <v>1</v>
      </c>
    </row>
    <row r="49" spans="1:3" ht="12.75">
      <c r="A49" s="12"/>
      <c r="B49" s="146"/>
      <c r="C49" s="144"/>
    </row>
    <row r="50" spans="1:3" ht="13.5" thickBot="1">
      <c r="A50" s="35"/>
      <c r="B50" s="147"/>
      <c r="C50" s="41">
        <v>1</v>
      </c>
    </row>
    <row r="51" spans="1:4" s="13" customFormat="1" ht="27" customHeight="1">
      <c r="A51" s="53">
        <v>1</v>
      </c>
      <c r="B51" s="58" t="s">
        <v>41</v>
      </c>
      <c r="C51" s="81">
        <f>20*'Ratio dtt rep de la me sur FP'!C13</f>
        <v>0</v>
      </c>
      <c r="D51" s="78"/>
    </row>
    <row r="52" spans="1:3" s="13" customFormat="1" ht="27" customHeight="1">
      <c r="A52" s="28">
        <v>2</v>
      </c>
      <c r="B52" s="27" t="s">
        <v>42</v>
      </c>
      <c r="C52" s="79">
        <f>C25+D25+C26+D26+C27+D27+C28+D28+C29+D29+C30+D30+C31+D31</f>
        <v>0</v>
      </c>
    </row>
    <row r="53" spans="1:3" s="13" customFormat="1" ht="27" customHeight="1">
      <c r="A53" s="28">
        <v>3</v>
      </c>
      <c r="B53" s="27" t="s">
        <v>44</v>
      </c>
      <c r="C53" s="72" t="str">
        <f>IF(C52=0,"Le contrôle ne s'effectue pas",(C51*10)/(C52*0.001))</f>
        <v>Le contrôle ne s'effectue pas</v>
      </c>
    </row>
    <row r="54" spans="1:3" s="13" customFormat="1" ht="27" customHeight="1" thickBot="1">
      <c r="A54" s="29">
        <v>4</v>
      </c>
      <c r="B54" s="30" t="s">
        <v>43</v>
      </c>
      <c r="C54" s="74">
        <f>C51-C52</f>
        <v>0</v>
      </c>
    </row>
  </sheetData>
  <sheetProtection/>
  <mergeCells count="16">
    <mergeCell ref="B9:B11"/>
    <mergeCell ref="A5:E5"/>
    <mergeCell ref="A6:E6"/>
    <mergeCell ref="A2:E2"/>
    <mergeCell ref="A3:E3"/>
    <mergeCell ref="A4:E4"/>
    <mergeCell ref="A1:E1"/>
    <mergeCell ref="C48:C49"/>
    <mergeCell ref="B48:B50"/>
    <mergeCell ref="B33:B34"/>
    <mergeCell ref="C40:C41"/>
    <mergeCell ref="D40:D41"/>
    <mergeCell ref="E40:E41"/>
    <mergeCell ref="B40:B42"/>
    <mergeCell ref="D9:D10"/>
    <mergeCell ref="C9:C10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ROUGEOT</dc:creator>
  <cp:keywords/>
  <dc:description/>
  <cp:lastModifiedBy>Séverine COPPE</cp:lastModifiedBy>
  <cp:lastPrinted>2009-11-27T09:58:15Z</cp:lastPrinted>
  <dcterms:created xsi:type="dcterms:W3CDTF">2008-06-20T13:49:36Z</dcterms:created>
  <dcterms:modified xsi:type="dcterms:W3CDTF">2010-03-26T09:37:34Z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VAJYYM7SHRR6-7-13092</vt:lpwstr>
  </property>
  <property fmtid="{D5CDD505-2E9C-101B-9397-08002B2CF9AE}" pid="4" name="_dlc_DocIdItemGu">
    <vt:lpwstr>4b08d284-e0ee-4f80-ab09-a43500efcde5</vt:lpwstr>
  </property>
  <property fmtid="{D5CDD505-2E9C-101B-9397-08002B2CF9AE}" pid="5" name="_dlc_DocIdU">
    <vt:lpwstr>http://d05/sites/esurfi/_layouts/15/DocIdRedir.aspx?ID=VAJYYM7SHRR6-7-13092, VAJYYM7SHRR6-7-13092</vt:lpwstr>
  </property>
</Properties>
</file>