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8840" windowHeight="8205" tabRatio="923" activeTab="5"/>
  </bookViews>
  <sheets>
    <sheet name="Actif Montants cumulés " sheetId="1" r:id="rId1"/>
    <sheet name="Actif TESE " sheetId="6" r:id="rId2"/>
    <sheet name="Actif données compl TEG " sheetId="5" r:id="rId3"/>
    <sheet name="Passif Montants cumulés " sheetId="2" r:id="rId4"/>
    <sheet name="Passif TESE " sheetId="7" r:id="rId5"/>
    <sheet name="Nouveaux contrôles" sheetId="8" r:id="rId6"/>
  </sheets>
  <definedNames>
    <definedName name="_xlnm.Print_Area" localSheetId="2">'Actif données compl TEG '!$A$1:$D$20</definedName>
    <definedName name="_xlnm.Print_Area" localSheetId="3">'Passif Montants cumulés '!$A$1:$G$26</definedName>
    <definedName name="_xlnm.Print_Area" localSheetId="4">'Passif TESE '!$A$1:$G$26</definedName>
  </definedNames>
  <calcPr calcId="145621"/>
  <customWorkbookViews>
    <customWorkbookView name="Personnel Perso - Affichage personnalisé" guid="{CBC6CA3D-9A31-11DD-AAFC-0011247ABF68}" mergeInterval="0" personalView="1" maximized="1" yWindow="22" windowWidth="1432" windowHeight="774" activeSheetId="1"/>
    <customWorkbookView name="Frédérique EDMOND - Affichage personnalisé" guid="{F838536C-70FF-4B23-9C52-D0CD2F588712}" mergeInterval="0" personalView="1" maximized="1" windowWidth="1020" windowHeight="492" activeSheetId="5"/>
  </customWorkbookViews>
</workbook>
</file>

<file path=xl/calcChain.xml><?xml version="1.0" encoding="utf-8"?>
<calcChain xmlns="http://schemas.openxmlformats.org/spreadsheetml/2006/main">
  <c r="F18" i="5" l="1"/>
  <c r="E18" i="5"/>
  <c r="F13" i="5"/>
  <c r="E13" i="5"/>
  <c r="H22" i="7"/>
  <c r="G22" i="7"/>
  <c r="H21" i="7"/>
  <c r="G21" i="7"/>
  <c r="J24" i="7"/>
  <c r="J23" i="7"/>
  <c r="I24" i="7"/>
  <c r="I23" i="7"/>
  <c r="H24" i="7"/>
  <c r="H23" i="7"/>
  <c r="G24" i="7"/>
  <c r="G23" i="7"/>
  <c r="J20" i="7"/>
  <c r="I20" i="7"/>
  <c r="H20" i="7"/>
  <c r="G20" i="7"/>
  <c r="J19" i="7"/>
  <c r="I19" i="7"/>
  <c r="H19" i="7"/>
  <c r="G19" i="7"/>
  <c r="J18" i="7"/>
  <c r="I18" i="7"/>
  <c r="H18" i="7"/>
  <c r="G18" i="7"/>
  <c r="G16" i="7"/>
  <c r="H16" i="7"/>
  <c r="I16" i="7"/>
  <c r="J16" i="7"/>
  <c r="H15" i="7"/>
  <c r="I15" i="7"/>
  <c r="J15" i="7"/>
  <c r="H14" i="7"/>
  <c r="I14" i="7"/>
  <c r="J14" i="7"/>
  <c r="G15" i="7"/>
  <c r="G14" i="7"/>
  <c r="G14" i="2"/>
  <c r="K14" i="6"/>
  <c r="J24" i="2"/>
  <c r="I24" i="2"/>
  <c r="H24" i="2"/>
  <c r="G24" i="2"/>
  <c r="J23" i="2"/>
  <c r="I23" i="2"/>
  <c r="H23" i="2"/>
  <c r="G23" i="2"/>
  <c r="H22" i="2"/>
  <c r="G22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6" i="2"/>
  <c r="I16" i="2"/>
  <c r="H16" i="2"/>
  <c r="G16" i="2"/>
  <c r="J15" i="2"/>
  <c r="I15" i="2"/>
  <c r="H15" i="2"/>
  <c r="G15" i="2"/>
  <c r="J14" i="2"/>
  <c r="I14" i="2"/>
  <c r="H14" i="2"/>
  <c r="K74" i="6"/>
  <c r="L39" i="6"/>
  <c r="L38" i="6"/>
  <c r="L37" i="6"/>
  <c r="P35" i="6"/>
  <c r="O35" i="6"/>
  <c r="N35" i="6"/>
  <c r="M35" i="6"/>
  <c r="L35" i="6"/>
  <c r="K35" i="6"/>
  <c r="P34" i="6"/>
  <c r="O34" i="6"/>
  <c r="N34" i="6"/>
  <c r="M34" i="6"/>
  <c r="L34" i="6"/>
  <c r="K34" i="6"/>
  <c r="P33" i="6"/>
  <c r="O33" i="6"/>
  <c r="N33" i="6"/>
  <c r="M33" i="6"/>
  <c r="L33" i="6"/>
  <c r="K33" i="6"/>
  <c r="P32" i="6"/>
  <c r="O32" i="6"/>
  <c r="N32" i="6"/>
  <c r="M32" i="6"/>
  <c r="L32" i="6"/>
  <c r="K32" i="6"/>
  <c r="M28" i="1"/>
  <c r="N76" i="1"/>
  <c r="M76" i="1"/>
  <c r="L76" i="1"/>
  <c r="K76" i="1"/>
  <c r="M75" i="1"/>
  <c r="L75" i="1"/>
  <c r="K75" i="1"/>
  <c r="M65" i="1"/>
  <c r="L65" i="1"/>
  <c r="K65" i="1"/>
  <c r="M55" i="1"/>
  <c r="L55" i="1"/>
  <c r="K55" i="1"/>
  <c r="M45" i="1"/>
  <c r="L45" i="1"/>
  <c r="K45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O30" i="1"/>
  <c r="N30" i="1"/>
  <c r="M30" i="1"/>
  <c r="L30" i="1"/>
  <c r="K30" i="1"/>
  <c r="O29" i="1"/>
  <c r="N29" i="1"/>
  <c r="M29" i="1"/>
  <c r="L29" i="1"/>
  <c r="K29" i="1"/>
  <c r="O28" i="1"/>
  <c r="N28" i="1"/>
  <c r="L28" i="1"/>
  <c r="K28" i="1"/>
  <c r="P27" i="1"/>
  <c r="O27" i="1"/>
  <c r="N27" i="1"/>
  <c r="M27" i="1"/>
  <c r="L27" i="1"/>
  <c r="K27" i="1"/>
  <c r="K26" i="1"/>
  <c r="L26" i="1"/>
  <c r="M26" i="1"/>
  <c r="N26" i="1"/>
  <c r="P26" i="1"/>
  <c r="O26" i="1"/>
  <c r="P30" i="1"/>
  <c r="P29" i="1"/>
  <c r="P28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U23" i="1"/>
  <c r="T23" i="1"/>
  <c r="U14" i="1"/>
  <c r="T14" i="1"/>
  <c r="P16" i="1"/>
  <c r="O16" i="1"/>
  <c r="N16" i="1"/>
  <c r="M16" i="1"/>
  <c r="L16" i="1"/>
  <c r="K16" i="1"/>
  <c r="K15" i="1"/>
  <c r="L15" i="1"/>
  <c r="M15" i="1"/>
  <c r="N15" i="1"/>
  <c r="O15" i="1"/>
  <c r="P15" i="1"/>
  <c r="P14" i="1"/>
  <c r="O14" i="1"/>
  <c r="N14" i="1"/>
  <c r="M14" i="1"/>
  <c r="L14" i="1"/>
  <c r="K14" i="1"/>
  <c r="M47" i="1"/>
  <c r="R33" i="1"/>
  <c r="R34" i="1"/>
  <c r="Q32" i="1"/>
  <c r="S35" i="1"/>
  <c r="R35" i="1"/>
  <c r="Q35" i="1"/>
  <c r="Q34" i="1"/>
  <c r="S34" i="1"/>
  <c r="S33" i="1"/>
  <c r="S32" i="1"/>
  <c r="R32" i="1"/>
  <c r="R24" i="1"/>
  <c r="Q24" i="1"/>
  <c r="S23" i="1"/>
  <c r="R23" i="1"/>
  <c r="Q23" i="1"/>
  <c r="O20" i="1"/>
  <c r="P20" i="1"/>
  <c r="P19" i="1"/>
  <c r="M74" i="1"/>
  <c r="M73" i="1"/>
  <c r="M72" i="1"/>
  <c r="M71" i="1"/>
  <c r="M70" i="1"/>
  <c r="M69" i="1"/>
  <c r="M68" i="1"/>
  <c r="M67" i="1"/>
  <c r="M64" i="1"/>
  <c r="M63" i="1"/>
  <c r="M62" i="1"/>
  <c r="M61" i="1"/>
  <c r="M60" i="1"/>
  <c r="M59" i="1"/>
  <c r="M58" i="1"/>
  <c r="M57" i="1"/>
  <c r="M54" i="1"/>
  <c r="M53" i="1"/>
  <c r="M52" i="1"/>
  <c r="M51" i="1"/>
  <c r="M50" i="1"/>
  <c r="M49" i="1"/>
  <c r="M48" i="1"/>
  <c r="M44" i="1"/>
  <c r="M43" i="1"/>
  <c r="M42" i="1"/>
  <c r="M41" i="1"/>
  <c r="M40" i="1"/>
  <c r="M39" i="1"/>
  <c r="M38" i="1"/>
  <c r="M37" i="1"/>
  <c r="L74" i="1"/>
  <c r="L73" i="1"/>
  <c r="L72" i="1"/>
  <c r="L71" i="1"/>
  <c r="L70" i="1"/>
  <c r="L68" i="1"/>
  <c r="L67" i="1"/>
  <c r="L69" i="1"/>
  <c r="L64" i="1"/>
  <c r="L63" i="1"/>
  <c r="L62" i="1"/>
  <c r="L61" i="1"/>
  <c r="L60" i="1"/>
  <c r="L59" i="1"/>
  <c r="L58" i="1"/>
  <c r="L57" i="1"/>
  <c r="L54" i="1"/>
  <c r="L53" i="1"/>
  <c r="L52" i="1"/>
  <c r="L51" i="1"/>
  <c r="L50" i="1"/>
  <c r="L49" i="1"/>
  <c r="L48" i="1"/>
  <c r="L47" i="1"/>
  <c r="L44" i="1"/>
  <c r="L43" i="1"/>
  <c r="L42" i="1"/>
  <c r="L41" i="1"/>
  <c r="L40" i="1"/>
  <c r="L39" i="1"/>
  <c r="L38" i="1"/>
  <c r="L37" i="1"/>
  <c r="K74" i="1"/>
  <c r="K73" i="1"/>
  <c r="K72" i="1"/>
  <c r="K71" i="1"/>
  <c r="K70" i="1"/>
  <c r="K69" i="1"/>
  <c r="K68" i="1"/>
  <c r="K67" i="1"/>
  <c r="K64" i="1"/>
  <c r="K63" i="1"/>
  <c r="K62" i="1"/>
  <c r="K61" i="1"/>
  <c r="K60" i="1"/>
  <c r="K59" i="1"/>
  <c r="K58" i="1"/>
  <c r="K57" i="1"/>
  <c r="K54" i="1"/>
  <c r="K53" i="1"/>
  <c r="K52" i="1"/>
  <c r="K51" i="1"/>
  <c r="K50" i="1"/>
  <c r="K49" i="1"/>
  <c r="K48" i="1"/>
  <c r="K47" i="1"/>
  <c r="K44" i="1"/>
  <c r="K43" i="1"/>
  <c r="K42" i="1"/>
  <c r="K41" i="1"/>
  <c r="K40" i="1"/>
  <c r="K39" i="1"/>
  <c r="K38" i="1"/>
  <c r="K37" i="1"/>
  <c r="S30" i="1"/>
  <c r="S28" i="1"/>
  <c r="S29" i="1"/>
  <c r="S27" i="1"/>
  <c r="R30" i="1"/>
  <c r="R29" i="1"/>
  <c r="R28" i="1"/>
  <c r="R27" i="1"/>
  <c r="Q30" i="1"/>
  <c r="Q29" i="1"/>
  <c r="Q28" i="1"/>
  <c r="Q27" i="1"/>
  <c r="O19" i="1"/>
  <c r="O18" i="1"/>
  <c r="P18" i="1"/>
  <c r="P17" i="1"/>
  <c r="O17" i="1"/>
  <c r="R26" i="1"/>
  <c r="R25" i="1"/>
  <c r="S26" i="1"/>
  <c r="S25" i="1"/>
  <c r="S24" i="1"/>
  <c r="S16" i="1"/>
  <c r="S15" i="1"/>
  <c r="S14" i="1"/>
  <c r="R16" i="1"/>
  <c r="R15" i="1"/>
  <c r="R14" i="1"/>
  <c r="Q33" i="1"/>
  <c r="Q26" i="1"/>
  <c r="Q25" i="1"/>
  <c r="Q16" i="1"/>
  <c r="Q15" i="1"/>
  <c r="Q14" i="1"/>
  <c r="P30" i="6"/>
  <c r="P29" i="6"/>
  <c r="P28" i="6"/>
  <c r="P27" i="6"/>
  <c r="P26" i="6"/>
  <c r="P25" i="6"/>
  <c r="P24" i="6"/>
  <c r="P23" i="6"/>
  <c r="P21" i="6"/>
  <c r="P16" i="6"/>
  <c r="P15" i="6"/>
  <c r="P14" i="6"/>
  <c r="O30" i="6"/>
  <c r="O29" i="6"/>
  <c r="O28" i="6"/>
  <c r="O27" i="6"/>
  <c r="O26" i="6"/>
  <c r="O25" i="6"/>
  <c r="O24" i="6"/>
  <c r="O23" i="6"/>
  <c r="O21" i="6"/>
  <c r="O16" i="6"/>
  <c r="O15" i="6"/>
  <c r="O14" i="6"/>
  <c r="N30" i="6"/>
  <c r="N29" i="6"/>
  <c r="N28" i="6"/>
  <c r="N27" i="6"/>
  <c r="N26" i="6"/>
  <c r="N25" i="6"/>
  <c r="N24" i="6"/>
  <c r="N23" i="6"/>
  <c r="N21" i="6"/>
  <c r="N20" i="6"/>
  <c r="N19" i="6"/>
  <c r="N18" i="6"/>
  <c r="N17" i="6"/>
  <c r="N16" i="6"/>
  <c r="N15" i="6"/>
  <c r="N14" i="6"/>
  <c r="M30" i="6"/>
  <c r="M29" i="6"/>
  <c r="M28" i="6"/>
  <c r="M27" i="6"/>
  <c r="M26" i="6"/>
  <c r="M25" i="6"/>
  <c r="M24" i="6"/>
  <c r="M23" i="6"/>
  <c r="M21" i="6"/>
  <c r="M20" i="6"/>
  <c r="M19" i="6"/>
  <c r="M18" i="6"/>
  <c r="M17" i="6"/>
  <c r="M16" i="6"/>
  <c r="M15" i="6"/>
  <c r="M14" i="6"/>
  <c r="K76" i="6"/>
  <c r="K75" i="6"/>
  <c r="K73" i="6"/>
  <c r="K72" i="6"/>
  <c r="K71" i="6"/>
  <c r="K70" i="6"/>
  <c r="K69" i="6"/>
  <c r="K68" i="6"/>
  <c r="K67" i="6"/>
  <c r="K65" i="6"/>
  <c r="K64" i="6"/>
  <c r="K63" i="6"/>
  <c r="K62" i="6"/>
  <c r="K61" i="6"/>
  <c r="K60" i="6"/>
  <c r="K59" i="6"/>
  <c r="K58" i="6"/>
  <c r="K57" i="6"/>
  <c r="K55" i="6"/>
  <c r="K54" i="6"/>
  <c r="K53" i="6"/>
  <c r="K52" i="6"/>
  <c r="K51" i="6"/>
  <c r="K50" i="6"/>
  <c r="K49" i="6"/>
  <c r="K48" i="6"/>
  <c r="K47" i="6"/>
  <c r="K45" i="6"/>
  <c r="K44" i="6"/>
  <c r="K43" i="6"/>
  <c r="K42" i="6"/>
  <c r="K41" i="6"/>
  <c r="K40" i="6"/>
  <c r="K39" i="6"/>
  <c r="K38" i="6"/>
  <c r="K37" i="6"/>
  <c r="K30" i="6"/>
  <c r="K29" i="6"/>
  <c r="K28" i="6"/>
  <c r="K27" i="6"/>
  <c r="K26" i="6"/>
  <c r="K25" i="6"/>
  <c r="K24" i="6"/>
  <c r="K23" i="6"/>
  <c r="K21" i="6"/>
  <c r="K20" i="6"/>
  <c r="K19" i="6"/>
  <c r="K18" i="6"/>
  <c r="K17" i="6"/>
  <c r="K16" i="6"/>
  <c r="K15" i="6"/>
  <c r="N76" i="6"/>
  <c r="M76" i="6"/>
  <c r="L76" i="6"/>
  <c r="L75" i="6"/>
  <c r="L74" i="6"/>
  <c r="L73" i="6"/>
  <c r="L72" i="6"/>
  <c r="L71" i="6"/>
  <c r="L70" i="6"/>
  <c r="L69" i="6"/>
  <c r="L68" i="6"/>
  <c r="L67" i="6"/>
  <c r="L65" i="6"/>
  <c r="L64" i="6"/>
  <c r="L63" i="6"/>
  <c r="L62" i="6"/>
  <c r="L61" i="6"/>
  <c r="L60" i="6"/>
  <c r="L59" i="6"/>
  <c r="L58" i="6"/>
  <c r="L57" i="6"/>
  <c r="L55" i="6"/>
  <c r="L54" i="6"/>
  <c r="L53" i="6"/>
  <c r="L52" i="6"/>
  <c r="L51" i="6"/>
  <c r="L50" i="6"/>
  <c r="L49" i="6"/>
  <c r="L48" i="6"/>
  <c r="L47" i="6"/>
  <c r="L45" i="6"/>
  <c r="L44" i="6"/>
  <c r="L43" i="6"/>
  <c r="L42" i="6"/>
  <c r="L41" i="6"/>
  <c r="L40" i="6"/>
  <c r="L30" i="6"/>
  <c r="L29" i="6"/>
  <c r="L28" i="6"/>
  <c r="L27" i="6"/>
  <c r="L26" i="6"/>
  <c r="L25" i="6"/>
  <c r="L24" i="6"/>
  <c r="L23" i="6"/>
  <c r="L21" i="6"/>
  <c r="L20" i="6"/>
  <c r="L19" i="6"/>
  <c r="L18" i="6"/>
  <c r="L17" i="6"/>
  <c r="L16" i="6"/>
  <c r="L15" i="6"/>
  <c r="L14" i="6"/>
</calcChain>
</file>

<file path=xl/sharedStrings.xml><?xml version="1.0" encoding="utf-8"?>
<sst xmlns="http://schemas.openxmlformats.org/spreadsheetml/2006/main" count="1469" uniqueCount="161">
  <si>
    <t>Entrepreneurs individuels</t>
  </si>
  <si>
    <t>Comptes créditeurs à terme</t>
  </si>
  <si>
    <t>Bons de caisse</t>
  </si>
  <si>
    <t>Particuliers</t>
  </si>
  <si>
    <t>Sociétés non financières</t>
  </si>
  <si>
    <t>Autres comptes d’épargne à régime spécial</t>
  </si>
  <si>
    <t xml:space="preserve"> Plans d’épargne-logement</t>
  </si>
  <si>
    <t xml:space="preserve"> Plans d’épargne populaire</t>
  </si>
  <si>
    <t>Dépôts de garantie</t>
  </si>
  <si>
    <t>Crédits à la consommation échéancés</t>
  </si>
  <si>
    <t>Crédits à l’habitat</t>
  </si>
  <si>
    <t>Autres crédits</t>
  </si>
  <si>
    <t>Crédits d'un montant unitaire &gt; 1 million d’euros et ≤ 4 millions d'euros</t>
  </si>
  <si>
    <t>Crédits d'un montant unitaire &gt; 4 millions d'euros</t>
  </si>
  <si>
    <t>(a) : y compris TESL pour les opérations de crédit-bail et assimilées</t>
  </si>
  <si>
    <t>Crédits d'un montant unitaire &gt; 0,25 m et ≤ 1 million d'euros</t>
  </si>
  <si>
    <t>CONTRATS NOUVEAUX</t>
  </si>
  <si>
    <t>dont : avec sûretés</t>
  </si>
  <si>
    <t xml:space="preserve">Pfit &gt; 10 ans  </t>
  </si>
  <si>
    <t xml:space="preserve">Pfit &gt; 5 ans et &lt;= 10 ans  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</si>
  <si>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</si>
  <si>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</si>
  <si>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</si>
  <si>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</si>
  <si>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</si>
  <si>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</si>
  <si>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</si>
  <si>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</si>
  <si>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</si>
  <si>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</si>
  <si>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</si>
  <si>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</si>
  <si>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</si>
  <si>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</si>
  <si>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ISBLSM</t>
  </si>
  <si>
    <t>M_INTNOUA – TAUX D'INTÉRÊT DES CONTRATS NOUVEAUX AGRÉGÉS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</si>
  <si>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</si>
  <si>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</si>
  <si>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</si>
  <si>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</si>
  <si>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</si>
  <si>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</si>
  <si>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</si>
  <si>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</si>
  <si>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</si>
  <si>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</si>
  <si>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</si>
  <si>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</si>
  <si>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</si>
  <si>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</si>
  <si>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</si>
  <si>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</si>
  <si>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</si>
  <si>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</si>
  <si>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</si>
  <si>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</si>
  <si>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</si>
  <si>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</si>
  <si>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</si>
  <si>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</si>
  <si>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</si>
  <si>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</si>
  <si>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</si>
  <si>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</si>
  <si>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Pfit &gt; à 3 mois et &lt;= 1 an   et de durée intiale &lt;= à 1 an</t>
  </si>
  <si>
    <t>Pfit &gt; à 3 mois et &lt;= 1 an   et de durée intiale &gt; à 1 an</t>
  </si>
  <si>
    <t xml:space="preserve">Pfit &gt; 1 an et &lt;=  à  5 ans  </t>
  </si>
  <si>
    <t xml:space="preserve">Durée initiale inférieure ou égale à 1 an </t>
  </si>
  <si>
    <t xml:space="preserve">Durée initiale supérieure à 1 an et inférieure ou égale à 2 ans </t>
  </si>
  <si>
    <t xml:space="preserve">Durée initiale supérieure à 2 ans </t>
  </si>
  <si>
    <t>Crédits d'un montant unitaire inférieur ou égal à 0,25 million d'euros</t>
  </si>
  <si>
    <t xml:space="preserve">Pfit &lt;=  à  1 ans  </t>
  </si>
  <si>
    <t>Pfit &gt; 5 ans</t>
  </si>
  <si>
    <t>Pfit &lt;= à 3 mois   et de durée intiale &lt;= à 1 an</t>
  </si>
  <si>
    <t>Pfit &lt;= à 3 mois et de durée intiale &gt; à 1 an</t>
  </si>
  <si>
    <t>Pfit &gt; à 1 an et &lt;= à 3 ans</t>
  </si>
  <si>
    <t>Pfit &lt;= à 3 mois   et de durée intiale &gt; à 1 an</t>
  </si>
  <si>
    <t xml:space="preserve">Pfit &gt; à 5 ans et &lt;=  à 10 ans  </t>
  </si>
  <si>
    <t xml:space="preserve">Pfit &gt; à 10 ans  </t>
  </si>
  <si>
    <t>Pfit &gt; à 1 an et &lt;= 3 ans</t>
  </si>
  <si>
    <t xml:space="preserve">Pfit &gt; à 3 ans et &lt;=  à 5 ans  </t>
  </si>
  <si>
    <t xml:space="preserve">Pfit &gt; à 5 ans et &lt;= 10 ans  </t>
  </si>
  <si>
    <t>Pfit &gt; à 3  mois et &lt;= 1 an   et de durée intiale &gt; à 1 an</t>
  </si>
  <si>
    <t xml:space="preserve">Pfit &gt; 1 an et &lt;=  à  3 ans  </t>
  </si>
  <si>
    <t xml:space="preserve">Pfit &gt; à 3 ans et &lt;= 5 ans  </t>
  </si>
  <si>
    <t xml:space="preserve">Pfit &gt; à 3 ans et &lt;=  à  5 ans  </t>
  </si>
  <si>
    <t xml:space="preserve">Pfit &gt; à 5 ans et &lt;= à 10 ans  </t>
  </si>
  <si>
    <t>Pfit &gt; à 3 ans et &lt;= à 5 ans</t>
  </si>
  <si>
    <t>ACTIF, DONNEES COMPLEMENTAIRES</t>
  </si>
  <si>
    <t>Crédits à la consommation échéancés, contrats nouveaux, taux effectif global</t>
  </si>
  <si>
    <t>Crédits à l’habitat, contrats nouveaux, taux effectif global</t>
  </si>
  <si>
    <t>ACTIF, Montants cumulés</t>
  </si>
  <si>
    <t>ACTIF, Taux Effectif au Sens Etroit</t>
  </si>
  <si>
    <t>PASSIF, Montants cumulés des contrats nouveaux</t>
  </si>
  <si>
    <t>PASSIF, Taux Effectif au Sens Etroit des contrats nouveaux</t>
  </si>
  <si>
    <t>1.4</t>
  </si>
  <si>
    <t>dont prêts personnels</t>
  </si>
  <si>
    <t>1.4.1</t>
  </si>
  <si>
    <t>Prêts d'un montant inférieur à 3000€</t>
  </si>
  <si>
    <t>1.4.2</t>
  </si>
  <si>
    <t>Prêts d'un montant inférieur entre 3000€ et 6000€</t>
  </si>
  <si>
    <t>1.4.3</t>
  </si>
  <si>
    <t>Prêts d'un montant supérieur à 6000€</t>
  </si>
  <si>
    <t>1.5</t>
  </si>
  <si>
    <t>dont renégociations</t>
  </si>
  <si>
    <t>2.5</t>
  </si>
  <si>
    <t>dont prêts à taux fixe (hors prêts relais)</t>
  </si>
  <si>
    <t>2.6</t>
  </si>
  <si>
    <t>dont prêts à taux variable (hors prêts relais)</t>
  </si>
  <si>
    <t>2.7</t>
  </si>
  <si>
    <t>dont prêts relais</t>
  </si>
  <si>
    <t>2.8</t>
  </si>
  <si>
    <t>3.4</t>
  </si>
  <si>
    <t>4.9</t>
  </si>
  <si>
    <t>5.9</t>
  </si>
  <si>
    <t>6.9</t>
  </si>
  <si>
    <t>7.9</t>
  </si>
  <si>
    <t>CREDITS RENOUVELABLES</t>
  </si>
  <si>
    <t>1.1.1</t>
  </si>
  <si>
    <t>1.1.2</t>
  </si>
  <si>
    <t>Prêts d'un montant entre 3000€ et 6000€</t>
  </si>
  <si>
    <t>1.1.3</t>
  </si>
  <si>
    <t>Prêts à taux fixe (hors prêts relais)</t>
  </si>
  <si>
    <t>Prêts à taux variable (hors prêts relais)</t>
  </si>
  <si>
    <t xml:space="preserve"> Prêts relais</t>
  </si>
  <si>
    <t>CONTROLES EN JAUNE</t>
  </si>
  <si>
    <t>Code taxonomique du contrôle</t>
  </si>
  <si>
    <t>Version taxonomique de réintroduction</t>
  </si>
  <si>
    <t>Gabarit</t>
  </si>
  <si>
    <t>Activité</t>
  </si>
  <si>
    <t>Monnaie</t>
  </si>
  <si>
    <t>Feuillets</t>
  </si>
  <si>
    <t>Lignes</t>
  </si>
  <si>
    <t>Colonnes</t>
  </si>
  <si>
    <t>Code taxonomique</t>
  </si>
  <si>
    <t>Opérateur</t>
  </si>
  <si>
    <t>V,120</t>
  </si>
  <si>
    <t>M_INTNOUA</t>
  </si>
  <si>
    <t>France</t>
  </si>
  <si>
    <t>Euros</t>
  </si>
  <si>
    <t>Actif Montants cumulés</t>
  </si>
  <si>
    <t>STA_0020</t>
  </si>
  <si>
    <t>&lt;=</t>
  </si>
  <si>
    <t>STA_0010</t>
  </si>
  <si>
    <t>1,4,1</t>
  </si>
  <si>
    <t>1,4,2</t>
  </si>
  <si>
    <t>1,4,3</t>
  </si>
  <si>
    <t>=</t>
  </si>
  <si>
    <t>STA_0040</t>
  </si>
  <si>
    <t>STA_0030</t>
  </si>
  <si>
    <t>STA_0060</t>
  </si>
  <si>
    <t>STA_0050</t>
  </si>
  <si>
    <t>STA_0080</t>
  </si>
  <si>
    <t>STA_0070</t>
  </si>
  <si>
    <t>STA_0100</t>
  </si>
  <si>
    <t>STA_0090</t>
  </si>
  <si>
    <t>STA_0120</t>
  </si>
  <si>
    <t>STA_0110</t>
  </si>
  <si>
    <t>STA_0140</t>
  </si>
  <si>
    <t>STA_0130</t>
  </si>
  <si>
    <t>Contrôles M_INTNOUA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</si>
</sst>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7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7.5"/>
      <color indexed="12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9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4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0" fontId="13" fillId="0" borderId="0" xfId="0" applyFont="1" applyFill="1" applyBorder="1" applyAlignment="1"/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indent="1"/>
    </xf>
    <xf numFmtId="0" fontId="16" fillId="0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/>
    <xf numFmtId="0" fontId="0" fillId="7" borderId="0" xfId="0" applyFill="1" applyAlignment="1">
      <alignment vertical="center"/>
    </xf>
    <xf numFmtId="0" fontId="0" fillId="7" borderId="0" xfId="0" applyFill="1"/>
    <xf numFmtId="0" fontId="14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/>
    </xf>
    <xf numFmtId="0" fontId="0" fillId="0" borderId="27" xfId="0" applyBorder="1" applyAlignment="1"/>
    <xf numFmtId="0" fontId="0" fillId="0" borderId="2" xfId="0" applyBorder="1" applyAlignment="1"/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5" borderId="22" xfId="0" applyFont="1" applyFill="1" applyBorder="1" applyAlignment="1">
      <alignment horizontal="left" vertical="top" wrapText="1"/>
    </xf>
    <xf numFmtId="0" fontId="13" fillId="0" borderId="0" xfId="0" applyFont="1" applyBorder="1" applyAlignment="1"/>
    <xf numFmtId="0" fontId="13" fillId="0" borderId="14" xfId="0" applyFont="1" applyBorder="1" applyAlignment="1"/>
    <xf numFmtId="0" fontId="5" fillId="5" borderId="22" xfId="0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14" xfId="0" applyBorder="1" applyAlignment="1"/>
    <xf numFmtId="0" fontId="3" fillId="5" borderId="1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5" borderId="22" xfId="0" applyFont="1" applyFill="1" applyBorder="1" applyAlignment="1">
      <alignment horizontal="left" vertical="top"/>
    </xf>
    <xf numFmtId="0" fontId="7" fillId="7" borderId="22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5" borderId="22" xfId="0" applyFont="1" applyFill="1" applyBorder="1" applyAlignment="1">
      <alignment horizontal="left" vertical="top" wrapText="1"/>
    </xf>
    <xf numFmtId="0" fontId="12" fillId="0" borderId="0" xfId="0" applyFont="1" applyBorder="1" applyAlignment="1"/>
    <xf numFmtId="0" fontId="12" fillId="0" borderId="14" xfId="0" applyFont="1" applyBorder="1" applyAlignment="1"/>
    <xf numFmtId="0" fontId="3" fillId="5" borderId="22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8" borderId="31" xfId="1" applyFont="1" applyFill="1" applyBorder="1" applyAlignment="1">
      <alignment horizontal="center" vertical="center" wrapText="1"/>
    </xf>
    <xf numFmtId="0" fontId="7" fillId="8" borderId="31" xfId="1" applyFont="1" applyFill="1" applyBorder="1" applyAlignment="1">
      <alignment horizontal="center" vertical="center"/>
    </xf>
    <xf numFmtId="0" fontId="7" fillId="8" borderId="31" xfId="2" applyFont="1" applyFill="1" applyBorder="1" applyAlignment="1">
      <alignment horizontal="center" vertical="center"/>
    </xf>
    <xf numFmtId="0" fontId="7" fillId="8" borderId="31" xfId="2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/>
    </xf>
    <xf numFmtId="0" fontId="0" fillId="9" borderId="31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 wrapText="1"/>
    </xf>
    <xf numFmtId="0" fontId="1" fillId="0" borderId="31" xfId="3" applyFont="1" applyBorder="1" applyAlignment="1" applyProtection="1">
      <alignment vertical="center"/>
    </xf>
    <xf numFmtId="0" fontId="0" fillId="9" borderId="33" xfId="0" applyFill="1" applyBorder="1" applyAlignment="1">
      <alignment horizontal="center"/>
    </xf>
    <xf numFmtId="0" fontId="1" fillId="0" borderId="31" xfId="0" applyFont="1" applyFill="1" applyBorder="1" applyAlignment="1">
      <alignment horizontal="right" vertical="center" wrapText="1"/>
    </xf>
    <xf numFmtId="0" fontId="0" fillId="9" borderId="31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4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 horizontal="center"/>
    </xf>
    <xf numFmtId="0" fontId="19" fillId="10" borderId="0" xfId="0" applyFont="1" applyFill="1"/>
  </cellXfs>
  <cellStyles count="4">
    <cellStyle name="Lien hypertexte" xfId="3" builtinId="8"/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3028950</xdr:colOff>
      <xdr:row>3</xdr:row>
      <xdr:rowOff>66675</xdr:rowOff>
    </xdr:from>
    <xdr:to>
      <xdr:col>1</xdr:col>
      <xdr:colOff>3724275</xdr:colOff>
      <xdr:row>4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381375" y="676275"/>
          <a:ext cx="695325" cy="2190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Résidence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3838575</xdr:colOff>
      <xdr:row>3</xdr:row>
      <xdr:rowOff>66675</xdr:rowOff>
    </xdr:from>
    <xdr:to>
      <xdr:col>2</xdr:col>
      <xdr:colOff>733425</xdr:colOff>
      <xdr:row>4</xdr:row>
      <xdr:rowOff>66675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191000" y="676275"/>
          <a:ext cx="771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Résidents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3829050</xdr:colOff>
      <xdr:row>4</xdr:row>
      <xdr:rowOff>114300</xdr:rowOff>
    </xdr:from>
    <xdr:to>
      <xdr:col>4</xdr:col>
      <xdr:colOff>0</xdr:colOff>
      <xdr:row>5</xdr:row>
      <xdr:rowOff>123825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181475" y="904875"/>
          <a:ext cx="1952625" cy="19050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Non-Résidents EMUM</a:t>
          </a:r>
        </a:p>
      </xdr:txBody>
    </xdr:sp>
    <xdr:clientData/>
  </xdr:twoCellAnchor>
  <xdr:twoCellAnchor>
    <xdr:from>
      <xdr:col>3</xdr:col>
      <xdr:colOff>495300</xdr:colOff>
      <xdr:row>3</xdr:row>
      <xdr:rowOff>85725</xdr:rowOff>
    </xdr:from>
    <xdr:to>
      <xdr:col>4</xdr:col>
      <xdr:colOff>142875</xdr:colOff>
      <xdr:row>4</xdr:row>
      <xdr:rowOff>85725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5676900" y="695325"/>
          <a:ext cx="600075" cy="180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Activité</a:t>
          </a:r>
        </a:p>
      </xdr:txBody>
    </xdr:sp>
    <xdr:clientData/>
  </xdr:twoCellAnchor>
  <xdr:twoCellAnchor>
    <xdr:from>
      <xdr:col>5</xdr:col>
      <xdr:colOff>419100</xdr:colOff>
      <xdr:row>3</xdr:row>
      <xdr:rowOff>85725</xdr:rowOff>
    </xdr:from>
    <xdr:to>
      <xdr:col>6</xdr:col>
      <xdr:colOff>38100</xdr:colOff>
      <xdr:row>4</xdr:row>
      <xdr:rowOff>104775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7505700" y="695325"/>
          <a:ext cx="571500" cy="200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Monnaie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228600</xdr:colOff>
      <xdr:row>3</xdr:row>
      <xdr:rowOff>76200</xdr:rowOff>
    </xdr:from>
    <xdr:to>
      <xdr:col>5</xdr:col>
      <xdr:colOff>104775</xdr:colOff>
      <xdr:row>5</xdr:row>
      <xdr:rowOff>85725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362700" y="685800"/>
          <a:ext cx="828675" cy="3714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France</a:t>
          </a:r>
          <a:endParaRPr lang="fr-FR" sz="1000" b="0" i="0" u="none" strike="sng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sng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142875</xdr:colOff>
      <xdr:row>3</xdr:row>
      <xdr:rowOff>104775</xdr:rowOff>
    </xdr:from>
    <xdr:to>
      <xdr:col>6</xdr:col>
      <xdr:colOff>561975</xdr:colOff>
      <xdr:row>4</xdr:row>
      <xdr:rowOff>104775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8181975" y="714375"/>
          <a:ext cx="419100" cy="1809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Euros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3028950</xdr:colOff>
      <xdr:row>3</xdr:row>
      <xdr:rowOff>66675</xdr:rowOff>
    </xdr:from>
    <xdr:to>
      <xdr:col>1</xdr:col>
      <xdr:colOff>3724275</xdr:colOff>
      <xdr:row>4</xdr:row>
      <xdr:rowOff>104775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381375" y="676275"/>
          <a:ext cx="695325" cy="2190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Résidence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3838575</xdr:colOff>
      <xdr:row>3</xdr:row>
      <xdr:rowOff>66675</xdr:rowOff>
    </xdr:from>
    <xdr:to>
      <xdr:col>2</xdr:col>
      <xdr:colOff>733425</xdr:colOff>
      <xdr:row>4</xdr:row>
      <xdr:rowOff>66675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191000" y="676275"/>
          <a:ext cx="771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Résidents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3829050</xdr:colOff>
      <xdr:row>4</xdr:row>
      <xdr:rowOff>114300</xdr:rowOff>
    </xdr:from>
    <xdr:to>
      <xdr:col>4</xdr:col>
      <xdr:colOff>0</xdr:colOff>
      <xdr:row>5</xdr:row>
      <xdr:rowOff>123825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4181475" y="904875"/>
          <a:ext cx="1952625" cy="19050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Non-Résidents EMUM</a:t>
          </a:r>
        </a:p>
      </xdr:txBody>
    </xdr:sp>
    <xdr:clientData/>
  </xdr:twoCellAnchor>
  <xdr:twoCellAnchor>
    <xdr:from>
      <xdr:col>3</xdr:col>
      <xdr:colOff>495300</xdr:colOff>
      <xdr:row>3</xdr:row>
      <xdr:rowOff>85725</xdr:rowOff>
    </xdr:from>
    <xdr:to>
      <xdr:col>4</xdr:col>
      <xdr:colOff>142875</xdr:colOff>
      <xdr:row>4</xdr:row>
      <xdr:rowOff>85725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5676900" y="695325"/>
          <a:ext cx="600075" cy="180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Activité</a:t>
          </a:r>
        </a:p>
      </xdr:txBody>
    </xdr:sp>
    <xdr:clientData/>
  </xdr:twoCellAnchor>
  <xdr:twoCellAnchor>
    <xdr:from>
      <xdr:col>5</xdr:col>
      <xdr:colOff>419100</xdr:colOff>
      <xdr:row>3</xdr:row>
      <xdr:rowOff>85725</xdr:rowOff>
    </xdr:from>
    <xdr:to>
      <xdr:col>6</xdr:col>
      <xdr:colOff>38100</xdr:colOff>
      <xdr:row>4</xdr:row>
      <xdr:rowOff>104775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7505700" y="695325"/>
          <a:ext cx="571500" cy="200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Monnaie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228600</xdr:colOff>
      <xdr:row>3</xdr:row>
      <xdr:rowOff>76200</xdr:rowOff>
    </xdr:from>
    <xdr:to>
      <xdr:col>5</xdr:col>
      <xdr:colOff>104775</xdr:colOff>
      <xdr:row>5</xdr:row>
      <xdr:rowOff>85725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6362700" y="685800"/>
          <a:ext cx="828675" cy="3714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France</a:t>
          </a:r>
          <a:endParaRPr lang="fr-FR" sz="1000" b="0" i="0" u="none" strike="sng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sng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142875</xdr:colOff>
      <xdr:row>3</xdr:row>
      <xdr:rowOff>104775</xdr:rowOff>
    </xdr:from>
    <xdr:to>
      <xdr:col>6</xdr:col>
      <xdr:colOff>561975</xdr:colOff>
      <xdr:row>4</xdr:row>
      <xdr:rowOff>104775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8181975" y="714375"/>
          <a:ext cx="419100" cy="1809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Euros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76200</xdr:rowOff>
    </xdr:from>
    <xdr:to>
      <xdr:col>4</xdr:col>
      <xdr:colOff>0</xdr:colOff>
      <xdr:row>5</xdr:row>
      <xdr:rowOff>104775</xdr:rowOff>
    </xdr:to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6305550" y="838200"/>
          <a:ext cx="0" cy="200025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1466850</xdr:colOff>
      <xdr:row>4</xdr:row>
      <xdr:rowOff>47625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047750" y="619125"/>
          <a:ext cx="695325" cy="1905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Résidence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1714500</xdr:colOff>
      <xdr:row>3</xdr:row>
      <xdr:rowOff>38100</xdr:rowOff>
    </xdr:from>
    <xdr:to>
      <xdr:col>1</xdr:col>
      <xdr:colOff>2486025</xdr:colOff>
      <xdr:row>4</xdr:row>
      <xdr:rowOff>9525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990725" y="628650"/>
          <a:ext cx="771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Résidents	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1704975</xdr:colOff>
      <xdr:row>4</xdr:row>
      <xdr:rowOff>66675</xdr:rowOff>
    </xdr:from>
    <xdr:to>
      <xdr:col>1</xdr:col>
      <xdr:colOff>3105150</xdr:colOff>
      <xdr:row>5</xdr:row>
      <xdr:rowOff>47625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981200" y="828675"/>
          <a:ext cx="1400175" cy="15240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Non-Résidents EMUM</a:t>
          </a:r>
        </a:p>
      </xdr:txBody>
    </xdr:sp>
    <xdr:clientData/>
  </xdr:twoCellAnchor>
  <xdr:twoCellAnchor>
    <xdr:from>
      <xdr:col>1</xdr:col>
      <xdr:colOff>3171825</xdr:colOff>
      <xdr:row>3</xdr:row>
      <xdr:rowOff>0</xdr:rowOff>
    </xdr:from>
    <xdr:to>
      <xdr:col>1</xdr:col>
      <xdr:colOff>3686175</xdr:colOff>
      <xdr:row>4</xdr:row>
      <xdr:rowOff>19050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3448050" y="590550"/>
          <a:ext cx="514350" cy="1905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676275</xdr:colOff>
      <xdr:row>2</xdr:row>
      <xdr:rowOff>152400</xdr:rowOff>
    </xdr:from>
    <xdr:to>
      <xdr:col>3</xdr:col>
      <xdr:colOff>238125</xdr:colOff>
      <xdr:row>3</xdr:row>
      <xdr:rowOff>161925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4829175" y="571500"/>
          <a:ext cx="571500" cy="180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Monnaie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333375</xdr:colOff>
      <xdr:row>3</xdr:row>
      <xdr:rowOff>0</xdr:rowOff>
    </xdr:from>
    <xdr:to>
      <xdr:col>3</xdr:col>
      <xdr:colOff>742950</xdr:colOff>
      <xdr:row>3</xdr:row>
      <xdr:rowOff>161925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5495925" y="590550"/>
          <a:ext cx="409575" cy="16192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3800475</xdr:colOff>
      <xdr:row>3</xdr:row>
      <xdr:rowOff>0</xdr:rowOff>
    </xdr:from>
    <xdr:to>
      <xdr:col>2</xdr:col>
      <xdr:colOff>571500</xdr:colOff>
      <xdr:row>4</xdr:row>
      <xdr:rowOff>28575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4076700" y="590550"/>
          <a:ext cx="647700" cy="20002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France</a:t>
          </a:r>
          <a:endParaRPr lang="fr-FR" sz="1000" b="0" i="0" u="none" strike="sng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sng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47625</xdr:rowOff>
    </xdr:from>
    <xdr:to>
      <xdr:col>3</xdr:col>
      <xdr:colOff>657225</xdr:colOff>
      <xdr:row>4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5972175" y="619125"/>
          <a:ext cx="619125" cy="1905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371475</xdr:colOff>
      <xdr:row>3</xdr:row>
      <xdr:rowOff>104775</xdr:rowOff>
    </xdr:from>
    <xdr:to>
      <xdr:col>4</xdr:col>
      <xdr:colOff>933450</xdr:colOff>
      <xdr:row>4</xdr:row>
      <xdr:rowOff>123825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086725" y="676275"/>
          <a:ext cx="561975" cy="180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Monnaie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1066800</xdr:colOff>
      <xdr:row>3</xdr:row>
      <xdr:rowOff>85725</xdr:rowOff>
    </xdr:from>
    <xdr:to>
      <xdr:col>4</xdr:col>
      <xdr:colOff>1476375</xdr:colOff>
      <xdr:row>4</xdr:row>
      <xdr:rowOff>104775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8782050" y="657225"/>
          <a:ext cx="409575" cy="1809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3209925</xdr:colOff>
      <xdr:row>3</xdr:row>
      <xdr:rowOff>85725</xdr:rowOff>
    </xdr:from>
    <xdr:to>
      <xdr:col>2</xdr:col>
      <xdr:colOff>28575</xdr:colOff>
      <xdr:row>4</xdr:row>
      <xdr:rowOff>123825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486150" y="657225"/>
          <a:ext cx="695325" cy="200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Résidence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2</xdr:col>
      <xdr:colOff>828675</xdr:colOff>
      <xdr:row>4</xdr:row>
      <xdr:rowOff>104775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276725" y="676275"/>
          <a:ext cx="704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Résidents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142875</xdr:colOff>
      <xdr:row>5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295775" y="895350"/>
          <a:ext cx="1638300" cy="17145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Non-Résidents EMUM</a:t>
          </a:r>
        </a:p>
      </xdr:txBody>
    </xdr:sp>
    <xdr:clientData/>
  </xdr:twoCellAnchor>
  <xdr:twoCellAnchor>
    <xdr:from>
      <xdr:col>3</xdr:col>
      <xdr:colOff>752475</xdr:colOff>
      <xdr:row>3</xdr:row>
      <xdr:rowOff>66675</xdr:rowOff>
    </xdr:from>
    <xdr:to>
      <xdr:col>3</xdr:col>
      <xdr:colOff>1209675</xdr:colOff>
      <xdr:row>4</xdr:row>
      <xdr:rowOff>95250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6686550" y="638175"/>
          <a:ext cx="457200" cy="190500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France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</xdr:row>
      <xdr:rowOff>76200</xdr:rowOff>
    </xdr:from>
    <xdr:to>
      <xdr:col>3</xdr:col>
      <xdr:colOff>742950</xdr:colOff>
      <xdr:row>4</xdr:row>
      <xdr:rowOff>123825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534150" y="647700"/>
          <a:ext cx="600075" cy="2095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238125</xdr:colOff>
      <xdr:row>3</xdr:row>
      <xdr:rowOff>104775</xdr:rowOff>
    </xdr:from>
    <xdr:to>
      <xdr:col>4</xdr:col>
      <xdr:colOff>876300</xdr:colOff>
      <xdr:row>4</xdr:row>
      <xdr:rowOff>123825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410575" y="676275"/>
          <a:ext cx="638175" cy="180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Monnaie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1095375</xdr:colOff>
      <xdr:row>3</xdr:row>
      <xdr:rowOff>76200</xdr:rowOff>
    </xdr:from>
    <xdr:to>
      <xdr:col>4</xdr:col>
      <xdr:colOff>1504950</xdr:colOff>
      <xdr:row>4</xdr:row>
      <xdr:rowOff>95250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9267825" y="647700"/>
          <a:ext cx="409575" cy="1809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3609975</xdr:colOff>
      <xdr:row>3</xdr:row>
      <xdr:rowOff>104775</xdr:rowOff>
    </xdr:from>
    <xdr:to>
      <xdr:col>2</xdr:col>
      <xdr:colOff>0</xdr:colOff>
      <xdr:row>4</xdr:row>
      <xdr:rowOff>123825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3886200" y="676275"/>
          <a:ext cx="723900" cy="180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Résidence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2</xdr:col>
      <xdr:colOff>828675</xdr:colOff>
      <xdr:row>4</xdr:row>
      <xdr:rowOff>104775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733925" y="676275"/>
          <a:ext cx="704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Résidents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D4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142875</xdr:colOff>
      <xdr:row>5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4752975" y="895350"/>
          <a:ext cx="1638300" cy="17145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Non-Résidents EMUM</a:t>
          </a:r>
        </a:p>
      </xdr:txBody>
    </xdr:sp>
    <xdr:clientData/>
  </xdr:twoCellAnchor>
  <xdr:twoCellAnchor>
    <xdr:from>
      <xdr:col>3</xdr:col>
      <xdr:colOff>828675</xdr:colOff>
      <xdr:row>3</xdr:row>
      <xdr:rowOff>85725</xdr:rowOff>
    </xdr:from>
    <xdr:to>
      <xdr:col>3</xdr:col>
      <xdr:colOff>1285875</xdr:colOff>
      <xdr:row>4</xdr:row>
      <xdr:rowOff>114300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219950" y="657225"/>
          <a:ext cx="457200" cy="190500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D4"/>
              </a:solidFill>
              <a:latin typeface="Arial"/>
              <a:cs typeface="Arial"/>
            </a:rPr>
            <a:t>France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="70" zoomScaleNormal="70" zoomScaleSheetLayoutView="75" workbookViewId="0">
      <selection activeCell="K14" sqref="K14"/>
    </sheetView>
  </sheetViews>
  <sheetFormatPr baseColWidth="10" defaultRowHeight="12.75" x14ac:dyDescent="0.2"/>
  <cols>
    <col min="1" max="1" width="8.140625" style="5" customWidth="1"/>
    <col min="2" max="2" width="58.140625" customWidth="1"/>
    <col min="3" max="10" width="14.28515625" customWidth="1"/>
    <col min="11" max="11" width="14.28515625" style="101" customWidth="1"/>
  </cols>
  <sheetData>
    <row r="1" spans="1:21" s="10" customFormat="1" ht="20.100000000000001" customHeight="1" x14ac:dyDescent="0.2">
      <c r="A1" s="170" t="s">
        <v>35</v>
      </c>
      <c r="B1" s="171"/>
      <c r="C1" s="171"/>
      <c r="D1" s="171"/>
      <c r="E1" s="171"/>
      <c r="F1" s="171"/>
      <c r="G1" s="171"/>
      <c r="H1" s="171"/>
      <c r="I1" s="171"/>
      <c r="J1" s="172"/>
      <c r="K1" s="25"/>
    </row>
    <row r="2" spans="1:21" ht="14.25" customHeight="1" x14ac:dyDescent="0.2">
      <c r="A2" s="173"/>
      <c r="B2" s="174"/>
      <c r="C2" s="174"/>
      <c r="D2" s="174"/>
      <c r="E2" s="175"/>
      <c r="F2" s="175"/>
      <c r="G2" s="175"/>
      <c r="H2" s="175"/>
      <c r="I2" s="175"/>
      <c r="J2" s="176"/>
      <c r="K2" s="25"/>
    </row>
    <row r="3" spans="1:21" ht="14.25" customHeight="1" x14ac:dyDescent="0.2">
      <c r="A3" s="177"/>
      <c r="B3" s="168"/>
      <c r="C3" s="168"/>
      <c r="D3" s="168"/>
      <c r="E3" s="168"/>
      <c r="F3" s="168"/>
      <c r="G3" s="168"/>
      <c r="H3" s="168"/>
      <c r="I3" s="168"/>
      <c r="J3" s="169"/>
      <c r="K3" s="99"/>
    </row>
    <row r="4" spans="1:21" ht="14.25" customHeight="1" x14ac:dyDescent="0.2">
      <c r="A4" s="167"/>
      <c r="B4" s="168"/>
      <c r="C4" s="168"/>
      <c r="D4" s="168"/>
      <c r="E4" s="168"/>
      <c r="F4" s="168"/>
      <c r="G4" s="168"/>
      <c r="H4" s="168"/>
      <c r="I4" s="168"/>
      <c r="J4" s="169"/>
      <c r="K4" s="99"/>
    </row>
    <row r="5" spans="1:21" ht="14.25" customHeight="1" x14ac:dyDescent="0.2">
      <c r="A5" s="164"/>
      <c r="B5" s="165"/>
      <c r="C5" s="165"/>
      <c r="D5" s="165"/>
      <c r="E5" s="165"/>
      <c r="F5" s="165"/>
      <c r="G5" s="165"/>
      <c r="H5" s="165"/>
      <c r="I5" s="165"/>
      <c r="J5" s="166"/>
      <c r="K5" s="100"/>
    </row>
    <row r="6" spans="1:21" ht="14.25" customHeight="1" x14ac:dyDescent="0.2">
      <c r="A6" s="167"/>
      <c r="B6" s="168"/>
      <c r="C6" s="168"/>
      <c r="D6" s="168"/>
      <c r="E6" s="168"/>
      <c r="F6" s="168"/>
      <c r="G6" s="168"/>
      <c r="H6" s="168"/>
      <c r="I6" s="168"/>
      <c r="J6" s="169"/>
      <c r="K6" s="99"/>
    </row>
    <row r="7" spans="1:21" ht="14.25" customHeight="1" thickBot="1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5"/>
      <c r="K7" s="99"/>
    </row>
    <row r="9" spans="1:21" ht="13.5" customHeight="1" thickBot="1" x14ac:dyDescent="0.25"/>
    <row r="10" spans="1:21" ht="21.75" customHeight="1" thickBot="1" x14ac:dyDescent="0.25">
      <c r="A10" s="6"/>
      <c r="B10" s="161" t="s">
        <v>91</v>
      </c>
      <c r="C10" s="156" t="s">
        <v>0</v>
      </c>
      <c r="D10" s="157"/>
      <c r="E10" s="158" t="s">
        <v>3</v>
      </c>
      <c r="F10" s="159"/>
      <c r="G10" s="156" t="s">
        <v>34</v>
      </c>
      <c r="H10" s="160"/>
      <c r="I10" s="156" t="s">
        <v>4</v>
      </c>
      <c r="J10" s="160"/>
      <c r="K10" s="151" t="s">
        <v>125</v>
      </c>
      <c r="L10" s="152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1" ht="22.5" x14ac:dyDescent="0.2">
      <c r="A11" s="7"/>
      <c r="B11" s="162"/>
      <c r="C11" s="3" t="s">
        <v>16</v>
      </c>
      <c r="D11" s="4" t="s">
        <v>17</v>
      </c>
      <c r="E11" s="3" t="s">
        <v>16</v>
      </c>
      <c r="F11" s="4" t="s">
        <v>17</v>
      </c>
      <c r="G11" s="3" t="s">
        <v>16</v>
      </c>
      <c r="H11" s="4" t="s">
        <v>17</v>
      </c>
      <c r="I11" s="3" t="s">
        <v>16</v>
      </c>
      <c r="J11" s="4" t="s">
        <v>17</v>
      </c>
      <c r="K11" s="102"/>
    </row>
    <row r="12" spans="1:21" ht="13.5" thickBot="1" x14ac:dyDescent="0.25">
      <c r="A12" s="44"/>
      <c r="B12" s="163"/>
      <c r="C12" s="1">
        <v>1</v>
      </c>
      <c r="D12" s="2">
        <v>2</v>
      </c>
      <c r="E12" s="1">
        <v>3</v>
      </c>
      <c r="F12" s="2">
        <v>4</v>
      </c>
      <c r="G12" s="1">
        <v>5</v>
      </c>
      <c r="H12" s="2">
        <v>6</v>
      </c>
      <c r="I12" s="1">
        <v>7</v>
      </c>
      <c r="J12" s="2">
        <v>8</v>
      </c>
      <c r="K12" s="103"/>
    </row>
    <row r="13" spans="1:21" s="10" customFormat="1" ht="20.100000000000001" customHeight="1" x14ac:dyDescent="0.2">
      <c r="A13" s="104">
        <v>1</v>
      </c>
      <c r="B13" s="8" t="s">
        <v>9</v>
      </c>
      <c r="C13" s="9"/>
      <c r="D13" s="9"/>
      <c r="E13" s="9"/>
      <c r="F13" s="9"/>
      <c r="G13" s="9"/>
      <c r="H13" s="9"/>
      <c r="I13" s="9"/>
      <c r="J13" s="9"/>
      <c r="K13" s="102"/>
    </row>
    <row r="14" spans="1:21" s="10" customFormat="1" ht="20.100000000000001" customHeight="1" x14ac:dyDescent="0.2">
      <c r="A14" s="105" t="s">
        <v>20</v>
      </c>
      <c r="B14" s="11" t="s">
        <v>71</v>
      </c>
      <c r="C14" s="19"/>
      <c r="D14" s="19"/>
      <c r="E14" s="19"/>
      <c r="F14" s="19"/>
      <c r="G14" s="45"/>
      <c r="H14" s="19"/>
      <c r="I14" s="33"/>
      <c r="J14" s="33"/>
      <c r="K14" s="144" t="str">
        <f>IF('Actif TESE '!$C$14&gt;0,IF('Actif Montants cumulés '!$C$14&gt;=1,"OK","ERROR"),"")</f>
        <v/>
      </c>
      <c r="L14" s="144" t="str">
        <f>IF('Actif TESE '!$E$14&gt;0,IF('Actif Montants cumulés '!$E$14&gt;=1,"OK","ERROR"),"")</f>
        <v/>
      </c>
      <c r="M14" s="144" t="str">
        <f>IF('Actif TESE '!$G$14&gt;0,IF('Actif Montants cumulés '!$G$14&gt;=1,"OK","ERROR"),"")</f>
        <v/>
      </c>
      <c r="N14" s="145" t="str">
        <f>IF($D$14 &gt;0,IF($D$14&lt;=$C$14,"OK","ERROR"),"")</f>
        <v/>
      </c>
      <c r="O14" s="145" t="str">
        <f>IF($F$14 &gt;0,IF($F$14&lt;=$E$14,"OK","ERROR"),"")</f>
        <v/>
      </c>
      <c r="P14" s="145" t="str">
        <f>IF($H$14 &gt;0,IF($H$14&lt;=$G$14,"OK","ERROR"),"")</f>
        <v/>
      </c>
      <c r="Q14" s="144" t="str">
        <f>IF('Actif TESE '!$D$14&gt;0,IF('Actif Montants cumulés '!$D$14&gt;=1,"OK","ERROR"),"")</f>
        <v/>
      </c>
      <c r="R14" s="144" t="str">
        <f>IF('Actif TESE '!$F$14&gt;0,IF('Actif Montants cumulés '!$F$14&gt;=1,"OK","ERROR"),"")</f>
        <v/>
      </c>
      <c r="S14" s="144" t="str">
        <f>IF('Actif TESE '!$H$14&gt;0,IF('Actif Montants cumulés '!$H$14&gt;=1,"OK","ERROR"),"")</f>
        <v/>
      </c>
      <c r="T14" s="145" t="str">
        <f>IF('Actif données compl TEG '!$C$13&gt;0,IF(1&lt;=SUM($C$14:$C$16),"OK","ERROR"),"")</f>
        <v/>
      </c>
      <c r="U14" s="145" t="str">
        <f>IF('Actif données compl TEG '!$D$13&gt;0,IF(1&lt;=SUM($E$14:$E$16),"OK","ERROR"),"")</f>
        <v/>
      </c>
    </row>
    <row r="15" spans="1:21" s="10" customFormat="1" ht="20.100000000000001" customHeight="1" x14ac:dyDescent="0.2">
      <c r="A15" s="105" t="s">
        <v>21</v>
      </c>
      <c r="B15" s="11" t="s">
        <v>66</v>
      </c>
      <c r="C15" s="19"/>
      <c r="D15" s="19"/>
      <c r="E15" s="19"/>
      <c r="F15" s="19"/>
      <c r="G15" s="45"/>
      <c r="H15" s="19"/>
      <c r="I15" s="14"/>
      <c r="J15" s="14"/>
      <c r="K15" s="144" t="str">
        <f>IF('Actif TESE '!$C$15&gt;0,IF('Actif Montants cumulés '!$C$15&gt;=1,"OK","ERROR"),"")</f>
        <v/>
      </c>
      <c r="L15" s="144" t="str">
        <f>IF('Actif TESE '!$E$15&gt;0,IF('Actif Montants cumulés '!$E$15&gt;=1,"OK","ERROR"),"")</f>
        <v/>
      </c>
      <c r="M15" s="144" t="str">
        <f>IF('Actif TESE '!$G$15&gt;0,IF('Actif Montants cumulés '!$G$15&gt;=1,"OK","ERROR"),"")</f>
        <v/>
      </c>
      <c r="N15" s="145" t="str">
        <f>IF($D$15 &gt;0,IF($D$15&lt;=$C$15,"OK","ERROR"),"")</f>
        <v/>
      </c>
      <c r="O15" s="145" t="str">
        <f>IF($F$15 &gt;0,IF($F$15&lt;=$E$15,"OK","ERROR"),"")</f>
        <v/>
      </c>
      <c r="P15" s="145" t="str">
        <f>IF($H$15 &gt;0,IF($H$15&lt;=$G$15,"OK","ERROR"),"")</f>
        <v/>
      </c>
      <c r="Q15" s="144" t="str">
        <f>IF('Actif TESE '!$D$15&gt;0,IF('Actif Montants cumulés '!$D$15&gt;=1,"OK","ERROR"),"")</f>
        <v/>
      </c>
      <c r="R15" s="144" t="str">
        <f>IF('Actif TESE '!$F$15&gt;0,IF('Actif Montants cumulés '!$F$15&gt;=1,"OK","ERROR"),"")</f>
        <v/>
      </c>
      <c r="S15" s="144" t="str">
        <f>IF('Actif TESE '!$H$15&gt;0,IF('Actif Montants cumulés '!$H$15&gt;=1,"OK","ERROR"),"")</f>
        <v/>
      </c>
      <c r="T15" s="98"/>
      <c r="U15" s="98"/>
    </row>
    <row r="16" spans="1:21" s="10" customFormat="1" ht="20.100000000000001" customHeight="1" x14ac:dyDescent="0.2">
      <c r="A16" s="105" t="s">
        <v>22</v>
      </c>
      <c r="B16" s="57" t="s">
        <v>72</v>
      </c>
      <c r="C16" s="19"/>
      <c r="D16" s="19"/>
      <c r="E16" s="19"/>
      <c r="F16" s="19"/>
      <c r="G16" s="45"/>
      <c r="H16" s="19"/>
      <c r="I16" s="14"/>
      <c r="J16" s="14"/>
      <c r="K16" s="144" t="str">
        <f>IF('Actif TESE '!$C16&gt;0,IF('Actif Montants cumulés '!$C16&gt;=1,"OK","ERROR"),"")</f>
        <v/>
      </c>
      <c r="L16" s="144" t="str">
        <f>IF('Actif TESE '!$E$16&gt;0,IF('Actif Montants cumulés '!$E$16&gt;=1,"OK","ERROR"),"")</f>
        <v/>
      </c>
      <c r="M16" s="144" t="str">
        <f>IF('Actif TESE '!$G$16&gt;0,IF('Actif Montants cumulés '!$G$16&gt;=1,"OK","ERROR"),"")</f>
        <v/>
      </c>
      <c r="N16" s="145" t="str">
        <f>IF($D$16 &gt;0,IF($D$16&lt;=$C$16,"OK","ERROR"),"")</f>
        <v/>
      </c>
      <c r="O16" s="145" t="str">
        <f>IF($F$16 &gt;0,IF($F$16&lt;=$E$16,"OK","ERROR"),"")</f>
        <v/>
      </c>
      <c r="P16" s="145" t="str">
        <f>IF($H$16 &gt;0,IF($H$16&lt;=$G$16,"OK","ERROR"),"")</f>
        <v/>
      </c>
      <c r="Q16" s="144" t="str">
        <f>IF('Actif TESE '!$S16&gt;0,IF('Actif Montants cumulés '!$D16&gt;=1,"OK","ERROR"),"")</f>
        <v/>
      </c>
      <c r="R16" s="144" t="str">
        <f>IF('Actif TESE '!$F$16&gt;0,IF('Actif Montants cumulés '!$F$16&gt;=1,"OK","ERROR"),"")</f>
        <v/>
      </c>
      <c r="S16" s="144" t="str">
        <f>IF('Actif TESE '!$H$16&gt;0,IF('Actif Montants cumulés '!$H$16&gt;=1,"OK","ERROR"),"")</f>
        <v/>
      </c>
      <c r="T16" s="98"/>
      <c r="U16" s="98"/>
    </row>
    <row r="17" spans="1:21" s="10" customFormat="1" ht="20.100000000000001" customHeight="1" x14ac:dyDescent="0.2">
      <c r="A17" s="105" t="s">
        <v>95</v>
      </c>
      <c r="B17" s="57" t="s">
        <v>96</v>
      </c>
      <c r="C17" s="19"/>
      <c r="D17" s="19"/>
      <c r="E17" s="19"/>
      <c r="F17" s="19"/>
      <c r="G17" s="14"/>
      <c r="H17" s="14"/>
      <c r="I17" s="14"/>
      <c r="J17" s="14"/>
      <c r="K17" s="144" t="str">
        <f>IF('Actif TESE '!C17&gt;0,IF('Actif Montants cumulés '!C17&gt;=1,"OK","ERROR"),"")</f>
        <v/>
      </c>
      <c r="L17" s="144" t="str">
        <f>IF('Actif TESE '!D17&gt;0,IF('Actif Montants cumulés '!D17&gt;=1,"OK","ERROR"),"")</f>
        <v/>
      </c>
      <c r="M17" s="144" t="str">
        <f>IF('Actif TESE '!E17&gt;0,IF('Actif Montants cumulés '!E17&gt;=1,"OK","ERROR"),"")</f>
        <v/>
      </c>
      <c r="N17" s="144" t="str">
        <f>IF('Actif TESE '!F17&gt;0,IF('Actif Montants cumulés '!F17&gt;=1,"OK","ERROR"),"")</f>
        <v/>
      </c>
      <c r="O17" s="145" t="str">
        <f>IF($D$17 &gt;0,IF($D$17&lt;=$C$17,"OK","ERROR"),"")</f>
        <v/>
      </c>
      <c r="P17" s="145" t="str">
        <f>IF($F$17 &gt;0,IF($F$17&lt;=$E$17,"OK","ERROR"),"")</f>
        <v/>
      </c>
      <c r="Q17" s="147"/>
      <c r="R17" s="147"/>
      <c r="S17" s="147"/>
      <c r="T17" s="98"/>
      <c r="U17" s="98"/>
    </row>
    <row r="18" spans="1:21" s="10" customFormat="1" ht="20.100000000000001" customHeight="1" x14ac:dyDescent="0.2">
      <c r="A18" s="119" t="s">
        <v>97</v>
      </c>
      <c r="B18" s="107" t="s">
        <v>98</v>
      </c>
      <c r="C18" s="19"/>
      <c r="D18" s="19"/>
      <c r="E18" s="19"/>
      <c r="F18" s="19"/>
      <c r="G18" s="14"/>
      <c r="H18" s="14"/>
      <c r="I18" s="14"/>
      <c r="J18" s="14"/>
      <c r="K18" s="144" t="str">
        <f>IF('Actif TESE '!C18&gt;0,IF('Actif Montants cumulés '!C18&gt;=1,"OK","ERROR"),"")</f>
        <v/>
      </c>
      <c r="L18" s="144" t="str">
        <f>IF('Actif TESE '!D18&gt;0,IF('Actif Montants cumulés '!D18&gt;=1,"OK","ERROR"),"")</f>
        <v/>
      </c>
      <c r="M18" s="144" t="str">
        <f>IF('Actif TESE '!E18&gt;0,IF('Actif Montants cumulés '!E18&gt;=1,"OK","ERROR"),"")</f>
        <v/>
      </c>
      <c r="N18" s="144" t="str">
        <f>IF('Actif TESE '!F18&gt;0,IF('Actif Montants cumulés '!F18&gt;=1,"OK","ERROR"),"")</f>
        <v/>
      </c>
      <c r="O18" s="145" t="str">
        <f>IF($D$18 &gt;0,IF($D$18&lt;=$C$18,"OK","ERROR"),"")</f>
        <v/>
      </c>
      <c r="P18" s="145" t="str">
        <f>IF($F$18 &gt;0,IF($F$18&lt;=$E$18,"OK","ERROR"),"")</f>
        <v/>
      </c>
      <c r="Q18" s="147"/>
      <c r="R18" s="147"/>
      <c r="S18" s="147"/>
      <c r="T18" s="98"/>
      <c r="U18" s="98"/>
    </row>
    <row r="19" spans="1:21" s="10" customFormat="1" ht="20.100000000000001" customHeight="1" x14ac:dyDescent="0.2">
      <c r="A19" s="119" t="s">
        <v>99</v>
      </c>
      <c r="B19" s="107" t="s">
        <v>100</v>
      </c>
      <c r="C19" s="19"/>
      <c r="D19" s="19"/>
      <c r="E19" s="19"/>
      <c r="F19" s="19"/>
      <c r="G19" s="14"/>
      <c r="H19" s="14"/>
      <c r="I19" s="14"/>
      <c r="J19" s="14"/>
      <c r="K19" s="144" t="str">
        <f>IF('Actif TESE '!C19&gt;0,IF('Actif Montants cumulés '!C19&gt;=1,"OK","ERROR"),"")</f>
        <v/>
      </c>
      <c r="L19" s="144" t="str">
        <f>IF('Actif TESE '!D19&gt;0,IF('Actif Montants cumulés '!D19&gt;=1,"OK","ERROR"),"")</f>
        <v/>
      </c>
      <c r="M19" s="144" t="str">
        <f>IF('Actif TESE '!E19&gt;0,IF('Actif Montants cumulés '!E19&gt;=1,"OK","ERROR"),"")</f>
        <v/>
      </c>
      <c r="N19" s="144" t="str">
        <f>IF('Actif TESE '!F19&gt;0,IF('Actif Montants cumulés '!F19&gt;=1,"OK","ERROR"),"")</f>
        <v/>
      </c>
      <c r="O19" s="145" t="str">
        <f>IF($D$19 &gt;0,IF($D$19&lt;=$C$19,"OK","ERROR"),"")</f>
        <v/>
      </c>
      <c r="P19" s="145" t="str">
        <f>IF($F$19 &gt;0,IF($F$19&lt;=$E$19,"OK","ERROR"),"")</f>
        <v/>
      </c>
      <c r="Q19" s="147"/>
      <c r="R19" s="147"/>
      <c r="S19" s="147"/>
      <c r="T19" s="98"/>
      <c r="U19" s="98"/>
    </row>
    <row r="20" spans="1:21" s="10" customFormat="1" ht="20.100000000000001" customHeight="1" x14ac:dyDescent="0.2">
      <c r="A20" s="119" t="s">
        <v>101</v>
      </c>
      <c r="B20" s="107" t="s">
        <v>102</v>
      </c>
      <c r="C20" s="19"/>
      <c r="D20" s="19"/>
      <c r="E20" s="19"/>
      <c r="F20" s="19"/>
      <c r="G20" s="14"/>
      <c r="H20" s="14"/>
      <c r="I20" s="14"/>
      <c r="J20" s="14"/>
      <c r="K20" s="144" t="str">
        <f>IF('Actif TESE '!C20&gt;0,IF('Actif Montants cumulés '!C20&gt;=1,"OK","ERROR"),"")</f>
        <v/>
      </c>
      <c r="L20" s="144" t="str">
        <f>IF('Actif TESE '!D20&gt;0,IF('Actif Montants cumulés '!D20&gt;=1,"OK","ERROR"),"")</f>
        <v/>
      </c>
      <c r="M20" s="144" t="str">
        <f>IF('Actif TESE '!E20&gt;0,IF('Actif Montants cumulés '!E20&gt;=1,"OK","ERROR"),"")</f>
        <v/>
      </c>
      <c r="N20" s="144" t="str">
        <f>IF('Actif TESE '!F20&gt;0,IF('Actif Montants cumulés '!F20&gt;=1,"OK","ERROR"),"")</f>
        <v/>
      </c>
      <c r="O20" s="145" t="str">
        <f>IF($D$20 &gt;0,IF($D$20&lt;=$C$20,"OK","ERROR"),"")</f>
        <v/>
      </c>
      <c r="P20" s="145" t="str">
        <f>IF($F$20 &gt;0,IF($F$20&lt;=$E$20,"OK","ERROR"),"")</f>
        <v/>
      </c>
      <c r="Q20" s="147"/>
      <c r="R20" s="147"/>
      <c r="S20" s="147"/>
      <c r="T20" s="98"/>
      <c r="U20" s="98"/>
    </row>
    <row r="21" spans="1:21" s="10" customFormat="1" ht="20.100000000000001" customHeight="1" x14ac:dyDescent="0.2">
      <c r="A21" s="105" t="s">
        <v>103</v>
      </c>
      <c r="B21" s="57" t="s">
        <v>104</v>
      </c>
      <c r="C21" s="19"/>
      <c r="D21" s="19"/>
      <c r="E21" s="19"/>
      <c r="F21" s="19"/>
      <c r="G21" s="46"/>
      <c r="H21" s="46"/>
      <c r="I21" s="14"/>
      <c r="J21" s="14"/>
      <c r="K21" s="144"/>
      <c r="L21" s="144"/>
      <c r="M21" s="144"/>
      <c r="N21" s="145"/>
      <c r="O21" s="145"/>
      <c r="P21" s="145"/>
      <c r="Q21" s="147"/>
      <c r="R21" s="147"/>
      <c r="S21" s="147"/>
      <c r="T21" s="98"/>
      <c r="U21" s="98"/>
    </row>
    <row r="22" spans="1:21" s="10" customFormat="1" ht="20.100000000000001" customHeight="1" x14ac:dyDescent="0.2">
      <c r="A22" s="105">
        <v>2</v>
      </c>
      <c r="B22" s="16" t="s">
        <v>10</v>
      </c>
      <c r="C22" s="14"/>
      <c r="D22" s="14"/>
      <c r="E22" s="14"/>
      <c r="F22" s="14"/>
      <c r="G22" s="14"/>
      <c r="H22" s="14"/>
      <c r="I22" s="14"/>
      <c r="J22" s="14"/>
      <c r="K22" s="24"/>
    </row>
    <row r="23" spans="1:21" s="10" customFormat="1" ht="20.100000000000001" customHeight="1" x14ac:dyDescent="0.2">
      <c r="A23" s="105" t="s">
        <v>23</v>
      </c>
      <c r="B23" s="11" t="s">
        <v>71</v>
      </c>
      <c r="C23" s="20"/>
      <c r="D23" s="20"/>
      <c r="E23" s="20"/>
      <c r="F23" s="20"/>
      <c r="G23" s="20"/>
      <c r="H23" s="20"/>
      <c r="I23" s="14"/>
      <c r="J23" s="14"/>
      <c r="K23" s="144" t="str">
        <f>IF('Actif TESE '!$C$23&gt;0,IF('Actif Montants cumulés '!$C$23&gt;=1,"OK","ERROR"),"")</f>
        <v/>
      </c>
      <c r="L23" s="144" t="str">
        <f>IF('Actif TESE '!$E$23&gt;0,IF('Actif Montants cumulés '!$E$23&gt;=1,"OK","ERROR"),"")</f>
        <v/>
      </c>
      <c r="M23" s="144" t="str">
        <f>IF('Actif TESE '!$G$23&gt;0,IF('Actif Montants cumulés '!$G$23&gt;=1,"OK","ERROR"),"")</f>
        <v/>
      </c>
      <c r="N23" s="145" t="str">
        <f>IF($D$23 &gt;0,IF($D$23&lt;=$C$23,"OK","ERROR"),"")</f>
        <v/>
      </c>
      <c r="O23" s="145" t="str">
        <f>IF($F$23 &gt;0,IF($F$23&lt;=$E$23,"OK","ERROR"),"")</f>
        <v/>
      </c>
      <c r="P23" s="145" t="str">
        <f>IF($H$23 &gt;0,IF($H$23&lt;=$G$23,"OK","ERROR"),"")</f>
        <v/>
      </c>
      <c r="Q23" s="144" t="str">
        <f>IF('Actif TESE '!$D$23&gt;0,IF('Actif Montants cumulés '!$D$23&gt;=1,"OK","ERROR"),"")</f>
        <v/>
      </c>
      <c r="R23" s="144" t="str">
        <f>IF('Actif TESE '!$F$23&gt;0,IF('Actif Montants cumulés '!$F$23&gt;=1,"OK","ERROR"),"")</f>
        <v/>
      </c>
      <c r="S23" s="144" t="str">
        <f>IF('Actif TESE '!$H$23&gt;0,IF('Actif Montants cumulés '!$H$23&gt;=1,"OK","ERROR"),"")</f>
        <v/>
      </c>
      <c r="T23" s="145" t="str">
        <f>IF('Actif données compl TEG '!$C$18&gt;0,IF(1&lt;=SUM($C$23:$C$26),"OK","ERROR"),"")</f>
        <v/>
      </c>
      <c r="U23" s="145" t="str">
        <f>IF('Actif données compl TEG '!$D$18&gt;0,IF(1&lt;=SUM($E$23:$E$26),"OK","ERROR"),"")</f>
        <v/>
      </c>
    </row>
    <row r="24" spans="1:21" s="10" customFormat="1" ht="20.100000000000001" customHeight="1" x14ac:dyDescent="0.2">
      <c r="A24" s="105" t="s">
        <v>24</v>
      </c>
      <c r="B24" s="11" t="s">
        <v>66</v>
      </c>
      <c r="C24" s="20"/>
      <c r="D24" s="20"/>
      <c r="E24" s="20"/>
      <c r="F24" s="20"/>
      <c r="G24" s="20"/>
      <c r="H24" s="20"/>
      <c r="I24" s="14"/>
      <c r="J24" s="14"/>
      <c r="K24" s="144" t="str">
        <f>IF('Actif TESE '!$C$24&gt;0,IF('Actif Montants cumulés '!$C$24&gt;=1,"OK","ERROR"),"")</f>
        <v/>
      </c>
      <c r="L24" s="144" t="str">
        <f>IF('Actif TESE '!$E$24&gt;0,IF('Actif Montants cumulés '!$E$24&gt;=1,"OK","ERROR"),"")</f>
        <v/>
      </c>
      <c r="M24" s="144" t="str">
        <f>IF('Actif TESE '!$G$24&gt;0,IF('Actif Montants cumulés '!$G$24&gt;=1,"OK","ERROR"),"")</f>
        <v/>
      </c>
      <c r="N24" s="145" t="str">
        <f>IF($D$24 &gt;0,IF($D$24&lt;=$C$24,"OK","ERROR"),"")</f>
        <v/>
      </c>
      <c r="O24" s="145" t="str">
        <f>IF($F$24 &gt;0,IF($F$24&lt;=$E$24,"OK","ERROR"),"")</f>
        <v/>
      </c>
      <c r="P24" s="145" t="str">
        <f>IF($H$24 &gt;0,IF($H$24&lt;=$G$24,"OK","ERROR"),"")</f>
        <v/>
      </c>
      <c r="Q24" s="144" t="str">
        <f>IF('Actif TESE '!$D$24&gt;0,IF('Actif Montants cumulés '!$D$24&gt;=1,"OK","ERROR"),"")</f>
        <v/>
      </c>
      <c r="R24" s="144" t="str">
        <f>IF('Actif TESE '!$F$24&gt;0,IF('Actif Montants cumulés '!$F$24&gt;=1,"OK","ERROR"),"")</f>
        <v/>
      </c>
      <c r="S24" s="144" t="str">
        <f>IF('Actif TESE '!$H$24&gt;0,IF('Actif Montants cumulés '!$H$24&gt;=1,"OK","ERROR"),"")</f>
        <v/>
      </c>
      <c r="T24" s="98"/>
      <c r="U24" s="98"/>
    </row>
    <row r="25" spans="1:21" s="10" customFormat="1" ht="20.100000000000001" customHeight="1" x14ac:dyDescent="0.2">
      <c r="A25" s="105" t="s">
        <v>25</v>
      </c>
      <c r="B25" s="57" t="s">
        <v>19</v>
      </c>
      <c r="C25" s="20"/>
      <c r="D25" s="20"/>
      <c r="E25" s="20"/>
      <c r="F25" s="20"/>
      <c r="G25" s="46"/>
      <c r="H25" s="46"/>
      <c r="I25" s="14"/>
      <c r="J25" s="14"/>
      <c r="K25" s="144" t="str">
        <f>IF('Actif TESE '!$C$25&gt;0,IF('Actif Montants cumulés '!$C$25&gt;=1,"OK","ERROR"),"")</f>
        <v/>
      </c>
      <c r="L25" s="144" t="str">
        <f>IF('Actif TESE '!$E$25&gt;0,IF('Actif Montants cumulés '!$E$25&gt;=1,"OK","ERROR"),"")</f>
        <v/>
      </c>
      <c r="M25" s="144" t="str">
        <f>IF('Actif TESE '!$G$25&gt;0,IF('Actif Montants cumulés '!$G$25&gt;=1,"OK","ERROR"),"")</f>
        <v/>
      </c>
      <c r="N25" s="145" t="str">
        <f>IF($D$25 &gt;0,IF($D$25&lt;=$C$25,"OK","ERROR"),"")</f>
        <v/>
      </c>
      <c r="O25" s="145" t="str">
        <f>IF($F$25 &gt;0,IF($F$25&lt;=$E$25,"OK","ERROR"),"")</f>
        <v/>
      </c>
      <c r="P25" s="145" t="str">
        <f>IF($H$25 &gt;0,IF($H$25&lt;=$G$25,"OK","ERROR"),"")</f>
        <v/>
      </c>
      <c r="Q25" s="144" t="str">
        <f>IF('Actif TESE '!$D$25&gt;0,IF('Actif Montants cumulés '!$D$25&gt;=1,"OK","ERROR"),"")</f>
        <v/>
      </c>
      <c r="R25" s="144" t="str">
        <f>IF('Actif TESE '!$F$25&gt;0,IF('Actif Montants cumulés '!$F$25&gt;=1,"OK","ERROR"),"")</f>
        <v/>
      </c>
      <c r="S25" s="144" t="str">
        <f>IF('Actif TESE '!$H$25&gt;0,IF('Actif Montants cumulés '!$H$25&gt;=1,"OK","ERROR"),"")</f>
        <v/>
      </c>
      <c r="T25" s="98"/>
      <c r="U25" s="98"/>
    </row>
    <row r="26" spans="1:21" s="10" customFormat="1" ht="20.100000000000001" customHeight="1" x14ac:dyDescent="0.2">
      <c r="A26" s="105" t="s">
        <v>26</v>
      </c>
      <c r="B26" s="57" t="s">
        <v>18</v>
      </c>
      <c r="C26" s="20"/>
      <c r="D26" s="20"/>
      <c r="E26" s="35"/>
      <c r="F26" s="35"/>
      <c r="G26" s="47"/>
      <c r="H26" s="47"/>
      <c r="I26" s="36"/>
      <c r="J26" s="36"/>
      <c r="K26" s="144" t="str">
        <f>IF('Actif TESE '!$C$26&gt;0,IF('Actif Montants cumulés '!$C$26&gt;=1,"OK","ERROR"),"")</f>
        <v/>
      </c>
      <c r="L26" s="144" t="str">
        <f>IF('Actif TESE '!$E$26&gt;0,IF('Actif Montants cumulés '!$E$26&gt;=1,"OK","ERROR"),"")</f>
        <v/>
      </c>
      <c r="M26" s="144" t="str">
        <f>IF('Actif TESE '!$G$26&gt;0,IF('Actif Montants cumulés '!$G$26&gt;=1,"OK","ERROR"),"")</f>
        <v/>
      </c>
      <c r="N26" s="145" t="str">
        <f>IF($D$26 &gt;0,IF($D$26&lt;=$C$26,"OK","ERROR"),"")</f>
        <v/>
      </c>
      <c r="O26" s="145" t="str">
        <f>IF($F$26 &gt;0,IF($F$26&lt;=$E$26,"OK","ERROR"),"")</f>
        <v/>
      </c>
      <c r="P26" s="145" t="str">
        <f>IF($H$26 &gt;0,IF($H$26&lt;=$G$26,"OK","ERROR"),"")</f>
        <v/>
      </c>
      <c r="Q26" s="144" t="str">
        <f>IF('Actif TESE '!$D$26&gt;0,IF('Actif Montants cumulés '!$D$26&gt;=1,"OK","ERROR"),"")</f>
        <v/>
      </c>
      <c r="R26" s="144" t="str">
        <f>IF('Actif TESE '!$F$26&gt;0,IF('Actif Montants cumulés '!$F$26&gt;=1,"OK","ERROR"),"")</f>
        <v/>
      </c>
      <c r="S26" s="144" t="str">
        <f>IF('Actif TESE '!$H$26&gt;0,IF('Actif Montants cumulés '!$H$26&gt;=1,"OK","ERROR"),"")</f>
        <v/>
      </c>
      <c r="T26" s="98"/>
      <c r="U26" s="98"/>
    </row>
    <row r="27" spans="1:21" s="10" customFormat="1" ht="20.100000000000001" customHeight="1" x14ac:dyDescent="0.2">
      <c r="A27" s="105" t="s">
        <v>105</v>
      </c>
      <c r="B27" s="57" t="s">
        <v>106</v>
      </c>
      <c r="C27" s="20"/>
      <c r="D27" s="20"/>
      <c r="E27" s="35"/>
      <c r="F27" s="35"/>
      <c r="G27" s="47"/>
      <c r="H27" s="47"/>
      <c r="I27" s="36"/>
      <c r="J27" s="36"/>
      <c r="K27" s="144" t="str">
        <f>IF('Actif TESE '!C27&gt;0,IF('Actif Montants cumulés '!C27&gt;=1,"OK","ERROR"),"")</f>
        <v/>
      </c>
      <c r="L27" s="144" t="str">
        <f>IF('Actif TESE '!D27&gt;0,IF('Actif Montants cumulés '!D27&gt;=1,"OK","ERROR"),"")</f>
        <v/>
      </c>
      <c r="M27" s="144" t="str">
        <f>IF('Actif TESE '!E27&gt;0,IF('Actif Montants cumulés '!E27&gt;=1,"OK","ERROR"),"")</f>
        <v/>
      </c>
      <c r="N27" s="144" t="str">
        <f>IF('Actif TESE '!F27&gt;0,IF('Actif Montants cumulés '!F27&gt;=1,"OK","ERROR"),"")</f>
        <v/>
      </c>
      <c r="O27" s="144" t="str">
        <f>IF('Actif TESE '!G27&gt;0,IF('Actif Montants cumulés '!G27&gt;=1,"OK","ERROR"),"")</f>
        <v/>
      </c>
      <c r="P27" s="144" t="str">
        <f>IF('Actif TESE '!H27&gt;0,IF('Actif Montants cumulés '!H27&gt;=1,"OK","ERROR"),"")</f>
        <v/>
      </c>
      <c r="Q27" s="145" t="str">
        <f>IF($D$27 &gt;0,IF($D$27&lt;=$C$27,"OK","ERROR"),"")</f>
        <v/>
      </c>
      <c r="R27" s="145" t="str">
        <f>IF($F$27 &gt;0,IF($F$27&lt;=$E$27,"OK","ERROR"),"")</f>
        <v/>
      </c>
      <c r="S27" s="145" t="str">
        <f>IF($H$27 &gt;0,IF($H$27&lt;=$G$27,"OK","ERROR"),"")</f>
        <v/>
      </c>
      <c r="T27" s="98"/>
      <c r="U27" s="98"/>
    </row>
    <row r="28" spans="1:21" s="10" customFormat="1" ht="20.100000000000001" customHeight="1" x14ac:dyDescent="0.2">
      <c r="A28" s="105" t="s">
        <v>107</v>
      </c>
      <c r="B28" s="57" t="s">
        <v>108</v>
      </c>
      <c r="C28" s="20"/>
      <c r="D28" s="20"/>
      <c r="E28" s="35"/>
      <c r="F28" s="35"/>
      <c r="G28" s="47"/>
      <c r="H28" s="47"/>
      <c r="I28" s="36"/>
      <c r="J28" s="36"/>
      <c r="K28" s="144" t="str">
        <f>IF('Actif TESE '!C28&gt;0,IF('Actif Montants cumulés '!C28&gt;=1,"OK","ERROR"),"")</f>
        <v/>
      </c>
      <c r="L28" s="144" t="str">
        <f>IF('Actif TESE '!D28&gt;0,IF('Actif Montants cumulés '!D28&gt;=1,"OK","ERROR"),"")</f>
        <v/>
      </c>
      <c r="M28" s="144" t="str">
        <f>IF('Actif TESE '!E28&gt;0,IF('Actif Montants cumulés '!E28&gt;=1,"OK","ERROR"),"")</f>
        <v/>
      </c>
      <c r="N28" s="144" t="str">
        <f>IF('Actif TESE '!F28&gt;0,IF('Actif Montants cumulés '!F28&gt;=1,"OK","ERROR"),"")</f>
        <v/>
      </c>
      <c r="O28" s="144" t="str">
        <f>IF('Actif TESE '!G28&gt;0,IF('Actif Montants cumulés '!G28&gt;=1,"OK","ERROR"),"")</f>
        <v/>
      </c>
      <c r="P28" s="144" t="str">
        <f>IF('Actif TESE '!H28&gt;0,IF('Actif Montants cumulés '!H28&gt;=1,"OK","ERROR"),"")</f>
        <v/>
      </c>
      <c r="Q28" s="145" t="str">
        <f>IF($D$28 &gt;0,IF($D$28&lt;=$C$28,"OK","ERROR"),"")</f>
        <v/>
      </c>
      <c r="R28" s="145" t="str">
        <f>IF($F$28 &gt;0,IF($F$28&lt;=$E$28,"OK","ERROR"),"")</f>
        <v/>
      </c>
      <c r="S28" s="145" t="str">
        <f>IF($H$28 &gt;0,IF($H$28&lt;=$G$28,"OK","ERROR"),"")</f>
        <v/>
      </c>
      <c r="T28" s="98"/>
      <c r="U28" s="98"/>
    </row>
    <row r="29" spans="1:21" s="10" customFormat="1" ht="20.100000000000001" customHeight="1" x14ac:dyDescent="0.2">
      <c r="A29" s="105" t="s">
        <v>109</v>
      </c>
      <c r="B29" s="57" t="s">
        <v>110</v>
      </c>
      <c r="C29" s="20"/>
      <c r="D29" s="20"/>
      <c r="E29" s="35"/>
      <c r="F29" s="35"/>
      <c r="G29" s="47"/>
      <c r="H29" s="47"/>
      <c r="I29" s="36"/>
      <c r="J29" s="36"/>
      <c r="K29" s="144" t="str">
        <f>IF('Actif TESE '!C29&gt;0,IF('Actif Montants cumulés '!C29&gt;=1,"OK","ERROR"),"")</f>
        <v/>
      </c>
      <c r="L29" s="144" t="str">
        <f>IF('Actif TESE '!D29&gt;0,IF('Actif Montants cumulés '!D29&gt;=1,"OK","ERROR"),"")</f>
        <v/>
      </c>
      <c r="M29" s="144" t="str">
        <f>IF('Actif TESE '!E29&gt;0,IF('Actif Montants cumulés '!E29&gt;=1,"OK","ERROR"),"")</f>
        <v/>
      </c>
      <c r="N29" s="144" t="str">
        <f>IF('Actif TESE '!F29&gt;0,IF('Actif Montants cumulés '!F29&gt;=1,"OK","ERROR"),"")</f>
        <v/>
      </c>
      <c r="O29" s="144" t="str">
        <f>IF('Actif TESE '!G29&gt;0,IF('Actif Montants cumulés '!G29&gt;=1,"OK","ERROR"),"")</f>
        <v/>
      </c>
      <c r="P29" s="144" t="str">
        <f>IF('Actif TESE '!H29&gt;0,IF('Actif Montants cumulés '!H29&gt;=1,"OK","ERROR"),"")</f>
        <v/>
      </c>
      <c r="Q29" s="145" t="str">
        <f>IF($D$29 &gt;0,IF($D$29&lt;=$C$29,"OK","ERROR"),"")</f>
        <v/>
      </c>
      <c r="R29" s="145" t="str">
        <f>IF($F$29 &gt;0,IF($F$29&lt;=$E$29,"OK","ERROR"),"")</f>
        <v/>
      </c>
      <c r="S29" s="145" t="str">
        <f>IF($H$29 &gt;0,IF($H$29&lt;=$G$29,"OK","ERROR"),"")</f>
        <v/>
      </c>
      <c r="T29" s="98"/>
      <c r="U29" s="98"/>
    </row>
    <row r="30" spans="1:21" s="10" customFormat="1" ht="20.100000000000001" customHeight="1" x14ac:dyDescent="0.2">
      <c r="A30" s="105" t="s">
        <v>111</v>
      </c>
      <c r="B30" s="57" t="s">
        <v>104</v>
      </c>
      <c r="C30" s="20"/>
      <c r="D30" s="20"/>
      <c r="E30" s="35"/>
      <c r="F30" s="35"/>
      <c r="G30" s="47"/>
      <c r="H30" s="47"/>
      <c r="I30" s="36"/>
      <c r="J30" s="36"/>
      <c r="K30" s="144" t="str">
        <f>IF('Actif TESE '!C30&gt;0,IF('Actif Montants cumulés '!C30&gt;=1,"OK","ERROR"),"")</f>
        <v/>
      </c>
      <c r="L30" s="144" t="str">
        <f>IF('Actif TESE '!D30&gt;0,IF('Actif Montants cumulés '!D30&gt;=1,"OK","ERROR"),"")</f>
        <v/>
      </c>
      <c r="M30" s="144" t="str">
        <f>IF('Actif TESE '!E30&gt;0,IF('Actif Montants cumulés '!E30&gt;=1,"OK","ERROR"),"")</f>
        <v/>
      </c>
      <c r="N30" s="144" t="str">
        <f>IF('Actif TESE '!F30&gt;0,IF('Actif Montants cumulés '!F30&gt;=1,"OK","ERROR"),"")</f>
        <v/>
      </c>
      <c r="O30" s="144" t="str">
        <f>IF('Actif TESE '!G30&gt;0,IF('Actif Montants cumulés '!G30&gt;=1,"OK","ERROR"),"")</f>
        <v/>
      </c>
      <c r="P30" s="144" t="str">
        <f>IF('Actif TESE '!H30&gt;0,IF('Actif Montants cumulés '!H30&gt;=1,"OK","ERROR"),"")</f>
        <v/>
      </c>
      <c r="Q30" s="145" t="str">
        <f>IF($D$30 &gt;0,IF($D$30&lt;=$C$30,"OK","ERROR"),"")</f>
        <v/>
      </c>
      <c r="R30" s="145" t="str">
        <f>IF($F$30 &gt;0,IF($F$30&lt;=$E$30,"OK","ERROR"),"")</f>
        <v/>
      </c>
      <c r="S30" s="145" t="str">
        <f>IF($H$30 &gt;0,IF($H$30&lt;=$G$30,"OK","ERROR"),"")</f>
        <v/>
      </c>
      <c r="T30" s="98"/>
      <c r="U30" s="98"/>
    </row>
    <row r="31" spans="1:21" s="10" customFormat="1" ht="20.100000000000001" customHeight="1" x14ac:dyDescent="0.2">
      <c r="A31" s="105">
        <v>3</v>
      </c>
      <c r="B31" s="16" t="s">
        <v>11</v>
      </c>
      <c r="C31" s="14"/>
      <c r="D31" s="14"/>
      <c r="E31" s="36"/>
      <c r="F31" s="36"/>
      <c r="G31" s="36"/>
      <c r="H31" s="36"/>
      <c r="I31" s="36"/>
      <c r="J31" s="36"/>
      <c r="K31" s="25"/>
    </row>
    <row r="32" spans="1:21" s="10" customFormat="1" ht="20.100000000000001" customHeight="1" x14ac:dyDescent="0.2">
      <c r="A32" s="105" t="s">
        <v>27</v>
      </c>
      <c r="B32" s="11" t="s">
        <v>71</v>
      </c>
      <c r="C32" s="12"/>
      <c r="D32" s="20"/>
      <c r="E32" s="35"/>
      <c r="F32" s="73"/>
      <c r="G32" s="47"/>
      <c r="H32" s="73"/>
      <c r="I32" s="36"/>
      <c r="J32" s="36"/>
      <c r="K32" s="144" t="str">
        <f>IF('Actif TESE '!$C$32&gt;0,IF('Actif Montants cumulés '!$C$32&gt;=1,"OK","ERROR"),"")</f>
        <v/>
      </c>
      <c r="L32" s="144" t="str">
        <f>IF('Actif TESE '!$E$32&gt;0,IF('Actif Montants cumulés '!$E$32&gt;=1,"OK","ERROR"),"")</f>
        <v/>
      </c>
      <c r="M32" s="144" t="str">
        <f>IF('Actif TESE '!$G$32&gt;0,IF('Actif Montants cumulés '!$G$32&gt;=1,"OK","ERROR"),"")</f>
        <v/>
      </c>
      <c r="N32" s="145" t="str">
        <f>IF($D$32 &gt;0,IF($D$32&lt;=$C$32,"OK","ERROR"),"")</f>
        <v/>
      </c>
      <c r="O32" s="145" t="str">
        <f>IF($F$32 &gt;0,IF($F$32&lt;=$E$32,"OK","ERROR"),"")</f>
        <v/>
      </c>
      <c r="P32" s="145" t="str">
        <f>IF($H$32 &gt;0,IF($H$32&lt;=$G$32,"OK","ERROR"),"")</f>
        <v/>
      </c>
      <c r="Q32" s="144" t="str">
        <f>IF('Actif TESE '!$D$32&gt;0,IF('Actif Montants cumulés '!$D$32&gt;=1,"OK","ERROR"),"")</f>
        <v/>
      </c>
      <c r="R32" s="144" t="str">
        <f>IF('Actif TESE '!$F$32&gt;0,IF('Actif Montants cumulés '!$F$32&gt;=1,"OK","ERROR"),"")</f>
        <v/>
      </c>
      <c r="S32" s="144" t="str">
        <f>IF('Actif TESE '!$H$32&gt;0,IF('Actif Montants cumulés '!$H$32&gt;=1,"OK","ERROR"),"")</f>
        <v/>
      </c>
    </row>
    <row r="33" spans="1:19" s="10" customFormat="1" ht="20.100000000000001" customHeight="1" x14ac:dyDescent="0.2">
      <c r="A33" s="105" t="s">
        <v>28</v>
      </c>
      <c r="B33" s="11" t="s">
        <v>66</v>
      </c>
      <c r="C33" s="12"/>
      <c r="D33" s="20"/>
      <c r="E33" s="35"/>
      <c r="F33" s="73"/>
      <c r="G33" s="47"/>
      <c r="H33" s="73"/>
      <c r="I33" s="36"/>
      <c r="J33" s="36"/>
      <c r="K33" s="144" t="str">
        <f>IF('Actif TESE '!$C$33&gt;0,IF('Actif Montants cumulés '!$C$33&gt;=1,"OK","ERROR"),"")</f>
        <v/>
      </c>
      <c r="L33" s="144" t="str">
        <f>IF('Actif TESE '!$E$33&gt;0,IF('Actif Montants cumulés '!$E$33&gt;=1,"OK","ERROR"),"")</f>
        <v/>
      </c>
      <c r="M33" s="144" t="str">
        <f>IF('Actif TESE '!$G$33&gt;0,IF('Actif Montants cumulés '!$G$33&gt;=1,"OK","ERROR"),"")</f>
        <v/>
      </c>
      <c r="N33" s="145" t="str">
        <f>IF($D$33 &gt;0,IF($D$33&lt;=$C$33,"OK","ERROR"),"")</f>
        <v/>
      </c>
      <c r="O33" s="145" t="str">
        <f>IF($F$33 &gt;0,IF($F$33&lt;=$E$33,"OK","ERROR"),"")</f>
        <v/>
      </c>
      <c r="P33" s="145" t="str">
        <f>IF($H$33 &gt;0,IF($H$33&lt;=$G$33,"OK","ERROR"),"")</f>
        <v/>
      </c>
      <c r="Q33" s="144" t="str">
        <f>IF('Actif TESE '!$D$33&gt;0,IF('Actif Montants cumulés '!$D$33&gt;=1,"OK","ERROR"),"")</f>
        <v/>
      </c>
      <c r="R33" s="144" t="str">
        <f>IF('Actif TESE '!$F$33&gt;0,IF('Actif Montants cumulés '!$F$33&gt;=1,"OK","ERROR"),"")</f>
        <v/>
      </c>
      <c r="S33" s="144" t="str">
        <f>IF('Actif TESE '!$H$33&gt;0,IF('Actif Montants cumulés '!$H$33&gt;=1,"OK","ERROR"),"")</f>
        <v/>
      </c>
    </row>
    <row r="34" spans="1:19" s="10" customFormat="1" ht="20.100000000000001" customHeight="1" x14ac:dyDescent="0.2">
      <c r="A34" s="108" t="s">
        <v>29</v>
      </c>
      <c r="B34" s="109" t="s">
        <v>72</v>
      </c>
      <c r="C34" s="110"/>
      <c r="D34" s="111"/>
      <c r="E34" s="112"/>
      <c r="F34" s="113"/>
      <c r="G34" s="114"/>
      <c r="H34" s="113"/>
      <c r="I34" s="115"/>
      <c r="J34" s="115"/>
      <c r="K34" s="144" t="str">
        <f>IF('Actif TESE '!C34&gt;0,IF('Actif Montants cumulés '!C34&gt;=1,"OK","ERROR"),"")</f>
        <v/>
      </c>
      <c r="L34" s="144" t="str">
        <f>IF('Actif TESE '!D34&gt;0,IF('Actif Montants cumulés '!D34&gt;=1,"OK","ERROR"),"")</f>
        <v/>
      </c>
      <c r="M34" s="144" t="str">
        <f>IF('Actif TESE '!E34&gt;0,IF('Actif Montants cumulés '!E34&gt;=1,"OK","ERROR"),"")</f>
        <v/>
      </c>
      <c r="N34" s="144" t="str">
        <f>IF('Actif TESE '!F34&gt;0,IF('Actif Montants cumulés '!F34&gt;=1,"OK","ERROR"),"")</f>
        <v/>
      </c>
      <c r="O34" s="144" t="str">
        <f>IF('Actif TESE '!G34&gt;0,IF('Actif Montants cumulés '!G34&gt;=1,"OK","ERROR"),"")</f>
        <v/>
      </c>
      <c r="P34" s="144" t="str">
        <f>IF('Actif TESE '!H34&gt;0,IF('Actif Montants cumulés '!H34&gt;=1,"OK","ERROR"),"")</f>
        <v/>
      </c>
      <c r="Q34" s="144" t="str">
        <f>IF('Actif TESE '!$D$34&gt;0,IF('Actif Montants cumulés '!$D$34&gt;=1,"OK","ERROR"),"")</f>
        <v/>
      </c>
      <c r="R34" s="144" t="str">
        <f>IF('Actif TESE '!$F$34&gt;0,IF('Actif Montants cumulés '!$F$34&gt;=1,"OK","ERROR"),"")</f>
        <v/>
      </c>
      <c r="S34" s="144" t="str">
        <f>IF('Actif TESE '!$H$34&gt;0,IF('Actif Montants cumulés '!$H$34&gt;=1,"OK","ERROR"),"")</f>
        <v/>
      </c>
    </row>
    <row r="35" spans="1:19" s="10" customFormat="1" ht="20.100000000000001" customHeight="1" thickBot="1" x14ac:dyDescent="0.25">
      <c r="A35" s="106" t="s">
        <v>112</v>
      </c>
      <c r="B35" s="69" t="s">
        <v>104</v>
      </c>
      <c r="C35" s="17"/>
      <c r="D35" s="21"/>
      <c r="E35" s="38"/>
      <c r="F35" s="74"/>
      <c r="G35" s="48"/>
      <c r="H35" s="74"/>
      <c r="I35" s="37"/>
      <c r="J35" s="37"/>
      <c r="K35" s="144" t="str">
        <f>IF('Actif TESE '!C35&gt;0,IF('Actif Montants cumulés '!C35&gt;=1,"OK","ERROR"),"")</f>
        <v/>
      </c>
      <c r="L35" s="144" t="str">
        <f>IF('Actif TESE '!$E$35&gt;0,IF('Actif Montants cumulés '!$E$35&gt;=1,"OK","ERROR"),"")</f>
        <v/>
      </c>
      <c r="M35" s="144" t="str">
        <f>IF('Actif TESE '!$G$35&gt;0,IF('Actif Montants cumulés '!$G$35&gt;=1,"OK","ERROR"),"")</f>
        <v/>
      </c>
      <c r="N35" s="145" t="str">
        <f>IF($D$35 &gt;0,IF($D$35&lt;=$C$35,"OK","ERROR"),"")</f>
        <v/>
      </c>
      <c r="O35" s="145" t="str">
        <f>IF($F$35 &gt;0,IF($F$35&lt;=$E$35,"OK","ERROR"),"")</f>
        <v/>
      </c>
      <c r="P35" s="145" t="str">
        <f>IF($H$35 &gt;0,IF($H$35&lt;=$G$35,"OK","ERROR"),"")</f>
        <v/>
      </c>
      <c r="Q35" s="144" t="str">
        <f>IF('Actif TESE '!D35&gt;0,IF('Actif Montants cumulés '!D35&gt;=1,"OK","ERROR"),"")</f>
        <v/>
      </c>
      <c r="R35" s="144" t="str">
        <f>IF('Actif TESE '!$F$35&gt;0,IF('Actif Montants cumulés '!$F$35&gt;=1,"OK","ERROR"),"")</f>
        <v/>
      </c>
      <c r="S35" s="144" t="str">
        <f>IF('Actif TESE '!$H$35&gt;0,IF('Actif Montants cumulés '!$H$35&gt;=1,"OK","ERROR"),"")</f>
        <v/>
      </c>
    </row>
    <row r="36" spans="1:19" s="10" customFormat="1" ht="20.100000000000001" customHeight="1" x14ac:dyDescent="0.2">
      <c r="A36" s="70">
        <v>4</v>
      </c>
      <c r="B36" s="8" t="s">
        <v>70</v>
      </c>
      <c r="C36" s="71"/>
      <c r="D36" s="40"/>
      <c r="E36" s="41"/>
      <c r="F36" s="41"/>
      <c r="G36" s="41"/>
      <c r="H36" s="41"/>
      <c r="I36" s="41"/>
      <c r="J36" s="41"/>
      <c r="K36" s="25"/>
    </row>
    <row r="37" spans="1:19" s="54" customFormat="1" ht="20.100000000000001" customHeight="1" x14ac:dyDescent="0.2">
      <c r="A37" s="42" t="s">
        <v>30</v>
      </c>
      <c r="B37" s="57" t="s">
        <v>73</v>
      </c>
      <c r="C37" s="55"/>
      <c r="D37" s="55"/>
      <c r="E37" s="56"/>
      <c r="F37" s="56"/>
      <c r="G37" s="56"/>
      <c r="H37" s="56"/>
      <c r="I37" s="65"/>
      <c r="J37" s="65"/>
      <c r="K37" s="144" t="str">
        <f>IF('Actif TESE '!I37&gt;0,IF('Actif Montants cumulés '!I37&gt;=1,"OK","ERROR"),"")</f>
        <v/>
      </c>
      <c r="L37" s="144" t="str">
        <f>IF('Actif TESE '!J37&gt;0,IF('Actif Montants cumulés '!J37&gt;=1,"OK","ERROR"),"")</f>
        <v/>
      </c>
      <c r="M37" s="145" t="str">
        <f>IF($J$37 &gt;0,IF($J$37&lt;=$I$37,"OK","ERROR"),"")</f>
        <v/>
      </c>
      <c r="N37" s="98"/>
      <c r="O37" s="98"/>
      <c r="P37" s="98"/>
    </row>
    <row r="38" spans="1:19" s="54" customFormat="1" ht="20.100000000000001" customHeight="1" x14ac:dyDescent="0.2">
      <c r="A38" s="42" t="s">
        <v>31</v>
      </c>
      <c r="B38" s="57" t="s">
        <v>74</v>
      </c>
      <c r="C38" s="55"/>
      <c r="D38" s="55"/>
      <c r="E38" s="56"/>
      <c r="F38" s="56"/>
      <c r="G38" s="56"/>
      <c r="H38" s="56"/>
      <c r="I38" s="65"/>
      <c r="J38" s="65"/>
      <c r="K38" s="144" t="str">
        <f>IF('Actif TESE '!I38&gt;0,IF('Actif Montants cumulés '!I38&gt;=1,"OK","ERROR"),"")</f>
        <v/>
      </c>
      <c r="L38" s="144" t="str">
        <f>IF('Actif TESE '!J38&gt;0,IF('Actif Montants cumulés '!J38&gt;=1,"OK","ERROR"),"")</f>
        <v/>
      </c>
      <c r="M38" s="145" t="str">
        <f>IF($J$38 &gt;0,IF($J$38&lt;=$I$38,"OK","ERROR"),"")</f>
        <v/>
      </c>
    </row>
    <row r="39" spans="1:19" s="54" customFormat="1" ht="20.100000000000001" customHeight="1" x14ac:dyDescent="0.2">
      <c r="A39" s="42" t="s">
        <v>32</v>
      </c>
      <c r="B39" s="57" t="s">
        <v>64</v>
      </c>
      <c r="C39" s="55"/>
      <c r="D39" s="55"/>
      <c r="E39" s="56"/>
      <c r="F39" s="56"/>
      <c r="G39" s="56"/>
      <c r="H39" s="56"/>
      <c r="I39" s="65"/>
      <c r="J39" s="65"/>
      <c r="K39" s="144" t="str">
        <f>IF('Actif TESE '!I39&gt;0,IF('Actif Montants cumulés '!I39&gt;=1,"OK","ERROR"),"")</f>
        <v/>
      </c>
      <c r="L39" s="144" t="str">
        <f>IF('Actif TESE '!J39&gt;0,IF('Actif Montants cumulés '!J39&gt;=1,"OK","ERROR"),"")</f>
        <v/>
      </c>
      <c r="M39" s="145" t="str">
        <f>IF($J$39 &gt;0,IF($J$39&lt;=$I$39,"OK","ERROR"),"")</f>
        <v/>
      </c>
    </row>
    <row r="40" spans="1:19" s="54" customFormat="1" ht="20.100000000000001" customHeight="1" x14ac:dyDescent="0.2">
      <c r="A40" s="42" t="s">
        <v>33</v>
      </c>
      <c r="B40" s="57" t="s">
        <v>65</v>
      </c>
      <c r="C40" s="55"/>
      <c r="D40" s="55"/>
      <c r="E40" s="56"/>
      <c r="F40" s="56"/>
      <c r="G40" s="56"/>
      <c r="H40" s="56"/>
      <c r="I40" s="65"/>
      <c r="J40" s="65"/>
      <c r="K40" s="144" t="str">
        <f>IF('Actif TESE '!I40&gt;0,IF('Actif Montants cumulés '!I40&gt;=1,"OK","ERROR"),"")</f>
        <v/>
      </c>
      <c r="L40" s="144" t="str">
        <f>IF('Actif TESE '!J40&gt;0,IF('Actif Montants cumulés '!J40&gt;=1,"OK","ERROR"),"")</f>
        <v/>
      </c>
      <c r="M40" s="145" t="str">
        <f>IF($J$40 &gt;0,IF($J$40&lt;=$I$40,"OK","ERROR"),"")</f>
        <v/>
      </c>
    </row>
    <row r="41" spans="1:19" s="54" customFormat="1" ht="20.100000000000001" customHeight="1" x14ac:dyDescent="0.2">
      <c r="A41" s="42" t="s">
        <v>36</v>
      </c>
      <c r="B41" s="57" t="s">
        <v>75</v>
      </c>
      <c r="C41" s="52"/>
      <c r="D41" s="52"/>
      <c r="E41" s="53"/>
      <c r="F41" s="53"/>
      <c r="G41" s="53"/>
      <c r="H41" s="53"/>
      <c r="I41" s="65"/>
      <c r="J41" s="65"/>
      <c r="K41" s="144" t="str">
        <f>IF('Actif TESE '!I41&gt;0,IF('Actif Montants cumulés '!I41&gt;=1,"OK","ERROR"),"")</f>
        <v/>
      </c>
      <c r="L41" s="144" t="str">
        <f>IF('Actif TESE '!J41&gt;0,IF('Actif Montants cumulés '!J41&gt;=1,"OK","ERROR"),"")</f>
        <v/>
      </c>
      <c r="M41" s="145" t="str">
        <f>IF($J$41 &gt;0,IF($J$41&lt;=$I$41,"OK","ERROR"),"")</f>
        <v/>
      </c>
    </row>
    <row r="42" spans="1:19" s="54" customFormat="1" ht="20.100000000000001" customHeight="1" x14ac:dyDescent="0.2">
      <c r="A42" s="42" t="s">
        <v>37</v>
      </c>
      <c r="B42" s="57" t="s">
        <v>87</v>
      </c>
      <c r="C42" s="52"/>
      <c r="D42" s="52"/>
      <c r="E42" s="53"/>
      <c r="F42" s="53"/>
      <c r="G42" s="53"/>
      <c r="H42" s="53"/>
      <c r="I42" s="65"/>
      <c r="J42" s="65"/>
      <c r="K42" s="144" t="str">
        <f>IF('Actif TESE '!I42&gt;0,IF('Actif Montants cumulés '!I42&gt;=1,"OK","ERROR"),"")</f>
        <v/>
      </c>
      <c r="L42" s="144" t="str">
        <f>IF('Actif TESE '!J42&gt;0,IF('Actif Montants cumulés '!J42&gt;=1,"OK","ERROR"),"")</f>
        <v/>
      </c>
      <c r="M42" s="145" t="str">
        <f>IF($J$42 &gt;0,IF($J$42&lt;=$I$42,"OK","ERROR"),"")</f>
        <v/>
      </c>
    </row>
    <row r="43" spans="1:19" s="10" customFormat="1" ht="20.100000000000001" customHeight="1" x14ac:dyDescent="0.2">
      <c r="A43" s="42" t="s">
        <v>38</v>
      </c>
      <c r="B43" s="11" t="s">
        <v>77</v>
      </c>
      <c r="C43" s="14"/>
      <c r="D43" s="14"/>
      <c r="E43" s="36"/>
      <c r="F43" s="36"/>
      <c r="G43" s="36"/>
      <c r="H43" s="36"/>
      <c r="I43" s="35"/>
      <c r="J43" s="35"/>
      <c r="K43" s="144" t="str">
        <f>IF('Actif TESE '!I43&gt;0,IF('Actif Montants cumulés '!I43&gt;=1,"OK","ERROR"),"")</f>
        <v/>
      </c>
      <c r="L43" s="144" t="str">
        <f>IF('Actif TESE '!J43&gt;0,IF('Actif Montants cumulés '!J43&gt;=1,"OK","ERROR"),"")</f>
        <v/>
      </c>
      <c r="M43" s="145" t="str">
        <f>IF($J$43 &gt;0,IF($J$43&lt;=$I$43,"OK","ERROR"),"")</f>
        <v/>
      </c>
    </row>
    <row r="44" spans="1:19" s="10" customFormat="1" ht="20.100000000000001" customHeight="1" x14ac:dyDescent="0.2">
      <c r="A44" s="42" t="s">
        <v>39</v>
      </c>
      <c r="B44" s="11" t="s">
        <v>78</v>
      </c>
      <c r="C44" s="14"/>
      <c r="D44" s="14"/>
      <c r="E44" s="36"/>
      <c r="F44" s="36"/>
      <c r="G44" s="36"/>
      <c r="H44" s="36"/>
      <c r="I44" s="35"/>
      <c r="J44" s="35"/>
      <c r="K44" s="144" t="str">
        <f>IF('Actif TESE '!I44&gt;0,IF('Actif Montants cumulés '!I44&gt;=1,"OK","ERROR"),"")</f>
        <v/>
      </c>
      <c r="L44" s="144" t="str">
        <f>IF('Actif TESE '!J44&gt;0,IF('Actif Montants cumulés '!J44&gt;=1,"OK","ERROR"),"")</f>
        <v/>
      </c>
      <c r="M44" s="145" t="str">
        <f>IF($J$44 &gt;0,IF($J$44&lt;=$I$44,"OK","ERROR"),"")</f>
        <v/>
      </c>
    </row>
    <row r="45" spans="1:19" s="10" customFormat="1" ht="20.100000000000001" customHeight="1" x14ac:dyDescent="0.2">
      <c r="A45" s="42" t="s">
        <v>113</v>
      </c>
      <c r="B45" s="116" t="s">
        <v>104</v>
      </c>
      <c r="C45" s="40"/>
      <c r="D45" s="40"/>
      <c r="E45" s="41"/>
      <c r="F45" s="41"/>
      <c r="G45" s="41"/>
      <c r="H45" s="41"/>
      <c r="I45" s="49"/>
      <c r="J45" s="49"/>
      <c r="K45" s="144" t="str">
        <f>IF('Actif TESE '!I45&gt;0,IF('Actif Montants cumulés '!I45&gt;=1,"OK","ERROR"),"")</f>
        <v/>
      </c>
      <c r="L45" s="144" t="str">
        <f>IF('Actif TESE '!J45&gt;0,IF('Actif Montants cumulés '!J45&gt;=1,"OK","ERROR"),"")</f>
        <v/>
      </c>
      <c r="M45" s="145" t="str">
        <f>IF($J$45 &gt;0,IF($J$45&lt;=$I$45,"OK","ERROR"),"")</f>
        <v/>
      </c>
    </row>
    <row r="46" spans="1:19" s="10" customFormat="1" ht="20.100000000000001" customHeight="1" x14ac:dyDescent="0.2">
      <c r="A46" s="42">
        <v>5</v>
      </c>
      <c r="B46" s="39" t="s">
        <v>15</v>
      </c>
      <c r="C46" s="40"/>
      <c r="D46" s="40"/>
      <c r="E46" s="41"/>
      <c r="F46" s="41"/>
      <c r="G46" s="41"/>
      <c r="H46" s="41"/>
      <c r="I46" s="41"/>
      <c r="J46" s="41"/>
      <c r="K46" s="25"/>
    </row>
    <row r="47" spans="1:19" s="54" customFormat="1" ht="20.100000000000001" customHeight="1" x14ac:dyDescent="0.2">
      <c r="A47" s="18" t="s">
        <v>40</v>
      </c>
      <c r="B47" s="57" t="s">
        <v>73</v>
      </c>
      <c r="C47" s="52"/>
      <c r="D47" s="52"/>
      <c r="E47" s="53"/>
      <c r="F47" s="53"/>
      <c r="G47" s="53"/>
      <c r="H47" s="53"/>
      <c r="I47" s="65"/>
      <c r="J47" s="65"/>
      <c r="K47" s="144" t="str">
        <f>IF('Actif TESE '!I47&gt;0,IF('Actif Montants cumulés '!I47&gt;=1,"OK","ERROR"),"")</f>
        <v/>
      </c>
      <c r="L47" s="144" t="str">
        <f>IF('Actif TESE '!J47&gt;0,IF('Actif Montants cumulés '!J47&gt;=1,"OK","ERROR"),"")</f>
        <v/>
      </c>
      <c r="M47" s="145" t="str">
        <f>IF($J$47 &gt;0,IF($J$47&lt;=$I$47,"OK","ERROR"),"")</f>
        <v/>
      </c>
    </row>
    <row r="48" spans="1:19" s="54" customFormat="1" ht="20.100000000000001" customHeight="1" x14ac:dyDescent="0.2">
      <c r="A48" s="18" t="s">
        <v>41</v>
      </c>
      <c r="B48" s="57" t="s">
        <v>76</v>
      </c>
      <c r="C48" s="52"/>
      <c r="D48" s="52"/>
      <c r="E48" s="53"/>
      <c r="F48" s="53"/>
      <c r="G48" s="53"/>
      <c r="H48" s="53"/>
      <c r="I48" s="65"/>
      <c r="J48" s="65"/>
      <c r="K48" s="144" t="str">
        <f>IF('Actif TESE '!I48&gt;0,IF('Actif Montants cumulés '!I48&gt;=1,"OK","ERROR"),"")</f>
        <v/>
      </c>
      <c r="L48" s="144" t="str">
        <f>IF('Actif TESE '!J48&gt;0,IF('Actif Montants cumulés '!J48&gt;=1,"OK","ERROR"),"")</f>
        <v/>
      </c>
      <c r="M48" s="145" t="str">
        <f>IF($J$48 &gt;0,IF($J$48&lt;=$I$48,"OK","ERROR"),"")</f>
        <v/>
      </c>
    </row>
    <row r="49" spans="1:13" s="54" customFormat="1" ht="20.100000000000001" customHeight="1" x14ac:dyDescent="0.2">
      <c r="A49" s="18" t="s">
        <v>42</v>
      </c>
      <c r="B49" s="57" t="s">
        <v>64</v>
      </c>
      <c r="C49" s="55"/>
      <c r="D49" s="55"/>
      <c r="E49" s="56"/>
      <c r="F49" s="56"/>
      <c r="G49" s="56"/>
      <c r="H49" s="56"/>
      <c r="I49" s="65"/>
      <c r="J49" s="65"/>
      <c r="K49" s="144" t="str">
        <f>IF('Actif TESE '!I49&gt;0,IF('Actif Montants cumulés '!I49&gt;=1,"OK","ERROR"),"")</f>
        <v/>
      </c>
      <c r="L49" s="144" t="str">
        <f>IF('Actif TESE '!J49&gt;0,IF('Actif Montants cumulés '!J49&gt;=1,"OK","ERROR"),"")</f>
        <v/>
      </c>
      <c r="M49" s="145" t="str">
        <f>IF($J$49 &gt;0,IF($J$49&lt;=$I$49,"OK","ERROR"),"")</f>
        <v/>
      </c>
    </row>
    <row r="50" spans="1:13" s="54" customFormat="1" ht="20.100000000000001" customHeight="1" x14ac:dyDescent="0.2">
      <c r="A50" s="18" t="s">
        <v>43</v>
      </c>
      <c r="B50" s="57" t="s">
        <v>65</v>
      </c>
      <c r="C50" s="55"/>
      <c r="D50" s="55"/>
      <c r="E50" s="56"/>
      <c r="F50" s="56"/>
      <c r="G50" s="56"/>
      <c r="H50" s="56"/>
      <c r="I50" s="65"/>
      <c r="J50" s="65"/>
      <c r="K50" s="144" t="str">
        <f>IF('Actif TESE '!I50&gt;0,IF('Actif Montants cumulés '!I50&gt;=1,"OK","ERROR"),"")</f>
        <v/>
      </c>
      <c r="L50" s="144" t="str">
        <f>IF('Actif TESE '!J50&gt;0,IF('Actif Montants cumulés '!J50&gt;=1,"OK","ERROR"),"")</f>
        <v/>
      </c>
      <c r="M50" s="145" t="str">
        <f>IF($J$50 &gt;0,IF($J$50&lt;=$I$50,"OK","ERROR"),"")</f>
        <v/>
      </c>
    </row>
    <row r="51" spans="1:13" s="54" customFormat="1" ht="20.100000000000001" customHeight="1" x14ac:dyDescent="0.2">
      <c r="A51" s="18" t="s">
        <v>44</v>
      </c>
      <c r="B51" s="57" t="s">
        <v>79</v>
      </c>
      <c r="C51" s="55"/>
      <c r="D51" s="55"/>
      <c r="E51" s="56"/>
      <c r="F51" s="56"/>
      <c r="G51" s="56"/>
      <c r="H51" s="56"/>
      <c r="I51" s="65"/>
      <c r="J51" s="65"/>
      <c r="K51" s="144" t="str">
        <f>IF('Actif TESE '!I51&gt;0,IF('Actif Montants cumulés '!I51&gt;=1,"OK","ERROR"),"")</f>
        <v/>
      </c>
      <c r="L51" s="144" t="str">
        <f>IF('Actif TESE '!J51&gt;0,IF('Actif Montants cumulés '!J51&gt;=1,"OK","ERROR"),"")</f>
        <v/>
      </c>
      <c r="M51" s="145" t="str">
        <f>IF($J$51 &gt;0,IF($J$51&lt;=$I$51,"OK","ERROR"),"")</f>
        <v/>
      </c>
    </row>
    <row r="52" spans="1:13" s="10" customFormat="1" ht="20.100000000000001" customHeight="1" x14ac:dyDescent="0.2">
      <c r="A52" s="18" t="s">
        <v>45</v>
      </c>
      <c r="B52" s="11" t="s">
        <v>80</v>
      </c>
      <c r="C52" s="40"/>
      <c r="D52" s="40"/>
      <c r="E52" s="41"/>
      <c r="F52" s="41"/>
      <c r="G52" s="41"/>
      <c r="H52" s="41"/>
      <c r="I52" s="49"/>
      <c r="J52" s="49"/>
      <c r="K52" s="144" t="str">
        <f>IF('Actif TESE '!I52&gt;0,IF('Actif Montants cumulés '!I52&gt;=1,"OK","ERROR"),"")</f>
        <v/>
      </c>
      <c r="L52" s="144" t="str">
        <f>IF('Actif TESE '!J52&gt;0,IF('Actif Montants cumulés '!J52&gt;=1,"OK","ERROR"),"")</f>
        <v/>
      </c>
      <c r="M52" s="145" t="str">
        <f>IF($J$52 &gt;0,IF($J$52&lt;=$I$52,"OK","ERROR"),"")</f>
        <v/>
      </c>
    </row>
    <row r="53" spans="1:13" s="10" customFormat="1" ht="20.100000000000001" customHeight="1" x14ac:dyDescent="0.2">
      <c r="A53" s="18" t="s">
        <v>46</v>
      </c>
      <c r="B53" s="11" t="s">
        <v>81</v>
      </c>
      <c r="C53" s="40"/>
      <c r="D53" s="40"/>
      <c r="E53" s="41"/>
      <c r="F53" s="41"/>
      <c r="G53" s="41"/>
      <c r="H53" s="41"/>
      <c r="I53" s="49"/>
      <c r="J53" s="49"/>
      <c r="K53" s="144" t="str">
        <f>IF('Actif TESE '!I53&gt;0,IF('Actif Montants cumulés '!I53&gt;=1,"OK","ERROR"),"")</f>
        <v/>
      </c>
      <c r="L53" s="144" t="str">
        <f>IF('Actif TESE '!J53&gt;0,IF('Actif Montants cumulés '!J53&gt;=1,"OK","ERROR"),"")</f>
        <v/>
      </c>
      <c r="M53" s="145" t="str">
        <f>IF($J$53 &gt;0,IF($J$53&lt;=$I$53,"OK","ERROR"),"")</f>
        <v/>
      </c>
    </row>
    <row r="54" spans="1:13" s="10" customFormat="1" ht="20.100000000000001" customHeight="1" x14ac:dyDescent="0.2">
      <c r="A54" s="18" t="s">
        <v>47</v>
      </c>
      <c r="B54" s="11" t="s">
        <v>78</v>
      </c>
      <c r="C54" s="40"/>
      <c r="D54" s="40"/>
      <c r="E54" s="41"/>
      <c r="F54" s="41"/>
      <c r="G54" s="41"/>
      <c r="H54" s="41"/>
      <c r="I54" s="49"/>
      <c r="J54" s="49"/>
      <c r="K54" s="144" t="str">
        <f>IF('Actif TESE '!I54&gt;0,IF('Actif Montants cumulés '!I54&gt;=1,"OK","ERROR"),"")</f>
        <v/>
      </c>
      <c r="L54" s="144" t="str">
        <f>IF('Actif TESE '!J54&gt;0,IF('Actif Montants cumulés '!J54&gt;=1,"OK","ERROR"),"")</f>
        <v/>
      </c>
      <c r="M54" s="145" t="str">
        <f>IF($J$54 &gt;0,IF($J$54&lt;=$I$54,"OK","ERROR"),"")</f>
        <v/>
      </c>
    </row>
    <row r="55" spans="1:13" s="10" customFormat="1" ht="20.100000000000001" customHeight="1" x14ac:dyDescent="0.2">
      <c r="A55" s="18" t="s">
        <v>114</v>
      </c>
      <c r="B55" s="11" t="s">
        <v>104</v>
      </c>
      <c r="C55" s="40"/>
      <c r="D55" s="40"/>
      <c r="E55" s="41"/>
      <c r="F55" s="41"/>
      <c r="G55" s="41"/>
      <c r="H55" s="41"/>
      <c r="I55" s="49"/>
      <c r="J55" s="49"/>
      <c r="K55" s="144" t="str">
        <f>IF('Actif TESE '!I55&gt;0,IF('Actif Montants cumulés '!I55&gt;=1,"OK","ERROR"),"")</f>
        <v/>
      </c>
      <c r="L55" s="144" t="str">
        <f>IF('Actif TESE '!J55&gt;0,IF('Actif Montants cumulés '!J55&gt;=1,"OK","ERROR"),"")</f>
        <v/>
      </c>
      <c r="M55" s="145" t="str">
        <f>IF($J$55 &gt;0,IF($J$55&lt;=$I$55,"OK","ERROR"),"")</f>
        <v/>
      </c>
    </row>
    <row r="56" spans="1:13" s="10" customFormat="1" ht="20.100000000000001" customHeight="1" x14ac:dyDescent="0.2">
      <c r="A56" s="18">
        <v>6</v>
      </c>
      <c r="B56" s="16" t="s">
        <v>12</v>
      </c>
      <c r="C56" s="14"/>
      <c r="D56" s="14"/>
      <c r="E56" s="36"/>
      <c r="F56" s="36"/>
      <c r="G56" s="36"/>
      <c r="H56" s="36"/>
      <c r="I56" s="36"/>
      <c r="J56" s="36"/>
      <c r="K56" s="25"/>
    </row>
    <row r="57" spans="1:13" s="54" customFormat="1" ht="20.100000000000001" customHeight="1" x14ac:dyDescent="0.2">
      <c r="A57" s="18" t="s">
        <v>48</v>
      </c>
      <c r="B57" s="57" t="s">
        <v>73</v>
      </c>
      <c r="C57" s="52"/>
      <c r="D57" s="52"/>
      <c r="E57" s="53"/>
      <c r="F57" s="53"/>
      <c r="G57" s="53"/>
      <c r="H57" s="53"/>
      <c r="I57" s="65"/>
      <c r="J57" s="65"/>
      <c r="K57" s="144" t="str">
        <f>IF('Actif TESE '!I57&gt;0,IF('Actif Montants cumulés '!I57&gt;=1,"OK","ERROR"),"")</f>
        <v/>
      </c>
      <c r="L57" s="144" t="str">
        <f>IF('Actif TESE '!J57&gt;0,IF('Actif Montants cumulés '!J57&gt;=1,"OK","ERROR"),"")</f>
        <v/>
      </c>
      <c r="M57" s="145" t="str">
        <f>IF($J$57 &gt;0,IF($J$57&lt;=$I$57,"OK","ERROR"),"")</f>
        <v/>
      </c>
    </row>
    <row r="58" spans="1:13" s="54" customFormat="1" ht="20.100000000000001" customHeight="1" x14ac:dyDescent="0.2">
      <c r="A58" s="18" t="s">
        <v>49</v>
      </c>
      <c r="B58" s="57" t="s">
        <v>76</v>
      </c>
      <c r="C58" s="52"/>
      <c r="D58" s="52"/>
      <c r="E58" s="53"/>
      <c r="F58" s="53"/>
      <c r="G58" s="53"/>
      <c r="H58" s="53"/>
      <c r="I58" s="65"/>
      <c r="J58" s="65"/>
      <c r="K58" s="144" t="str">
        <f>IF('Actif TESE '!I58&gt;0,IF('Actif Montants cumulés '!I58&gt;=1,"OK","ERROR"),"")</f>
        <v/>
      </c>
      <c r="L58" s="144" t="str">
        <f>IF('Actif TESE '!J58&gt;0,IF('Actif Montants cumulés '!J58&gt;=1,"OK","ERROR"),"")</f>
        <v/>
      </c>
      <c r="M58" s="145" t="str">
        <f>IF($J$58 &gt;0,IF($J$58&lt;=$I$58,"OK","ERROR"),"")</f>
        <v/>
      </c>
    </row>
    <row r="59" spans="1:13" s="54" customFormat="1" ht="20.100000000000001" customHeight="1" x14ac:dyDescent="0.2">
      <c r="A59" s="18" t="s">
        <v>50</v>
      </c>
      <c r="B59" s="57" t="s">
        <v>64</v>
      </c>
      <c r="C59" s="52"/>
      <c r="D59" s="52"/>
      <c r="E59" s="53"/>
      <c r="F59" s="53"/>
      <c r="G59" s="53"/>
      <c r="H59" s="53"/>
      <c r="I59" s="65"/>
      <c r="J59" s="65"/>
      <c r="K59" s="144" t="str">
        <f>IF('Actif TESE '!I59&gt;0,IF('Actif Montants cumulés '!I59&gt;=1,"OK","ERROR"),"")</f>
        <v/>
      </c>
      <c r="L59" s="144" t="str">
        <f>IF('Actif TESE '!J59&gt;0,IF('Actif Montants cumulés '!J59&gt;=1,"OK","ERROR"),"")</f>
        <v/>
      </c>
      <c r="M59" s="145" t="str">
        <f>IF($J$59 &gt;0,IF($J$59&lt;=$I$59,"OK","ERROR"),"")</f>
        <v/>
      </c>
    </row>
    <row r="60" spans="1:13" s="54" customFormat="1" ht="20.100000000000001" customHeight="1" x14ac:dyDescent="0.2">
      <c r="A60" s="18" t="s">
        <v>51</v>
      </c>
      <c r="B60" s="57" t="s">
        <v>82</v>
      </c>
      <c r="C60" s="52"/>
      <c r="D60" s="52"/>
      <c r="E60" s="53"/>
      <c r="F60" s="53"/>
      <c r="G60" s="53"/>
      <c r="H60" s="53"/>
      <c r="I60" s="65"/>
      <c r="J60" s="65"/>
      <c r="K60" s="144" t="str">
        <f>IF('Actif TESE '!I60&gt;0,IF('Actif Montants cumulés '!I60&gt;=1,"OK","ERROR"),"")</f>
        <v/>
      </c>
      <c r="L60" s="144" t="str">
        <f>IF('Actif TESE '!J60&gt;0,IF('Actif Montants cumulés '!J60&gt;=1,"OK","ERROR"),"")</f>
        <v/>
      </c>
      <c r="M60" s="145" t="str">
        <f>IF($J$60 &gt;0,IF($J$60&lt;=$I$60,"OK","ERROR"),"")</f>
        <v/>
      </c>
    </row>
    <row r="61" spans="1:13" s="10" customFormat="1" ht="20.100000000000001" customHeight="1" x14ac:dyDescent="0.2">
      <c r="A61" s="18" t="s">
        <v>52</v>
      </c>
      <c r="B61" s="11" t="s">
        <v>83</v>
      </c>
      <c r="C61" s="14"/>
      <c r="D61" s="14"/>
      <c r="E61" s="36"/>
      <c r="F61" s="36"/>
      <c r="G61" s="36"/>
      <c r="H61" s="36"/>
      <c r="I61" s="35"/>
      <c r="J61" s="35"/>
      <c r="K61" s="144" t="str">
        <f>IF('Actif TESE '!I61&gt;0,IF('Actif Montants cumulés '!I61&gt;=1,"OK","ERROR"),"")</f>
        <v/>
      </c>
      <c r="L61" s="144" t="str">
        <f>IF('Actif TESE '!J61&gt;0,IF('Actif Montants cumulés '!J61&gt;=1,"OK","ERROR"),"")</f>
        <v/>
      </c>
      <c r="M61" s="145" t="str">
        <f>IF($J$61 &gt;0,IF($J$61&lt;=$I$61,"OK","ERROR"),"")</f>
        <v/>
      </c>
    </row>
    <row r="62" spans="1:13" s="10" customFormat="1" ht="20.100000000000001" customHeight="1" x14ac:dyDescent="0.2">
      <c r="A62" s="18" t="s">
        <v>53</v>
      </c>
      <c r="B62" s="11" t="s">
        <v>84</v>
      </c>
      <c r="C62" s="14"/>
      <c r="D62" s="14"/>
      <c r="E62" s="36"/>
      <c r="F62" s="36"/>
      <c r="G62" s="36"/>
      <c r="H62" s="36"/>
      <c r="I62" s="35"/>
      <c r="J62" s="35"/>
      <c r="K62" s="144" t="str">
        <f>IF('Actif TESE '!I62&gt;0,IF('Actif Montants cumulés '!I62&gt;=1,"OK","ERROR"),"")</f>
        <v/>
      </c>
      <c r="L62" s="144" t="str">
        <f>IF('Actif TESE '!J62&gt;0,IF('Actif Montants cumulés '!J62&gt;=1,"OK","ERROR"),"")</f>
        <v/>
      </c>
      <c r="M62" s="145" t="str">
        <f>IF($J$62 &gt;0,IF($J$62&lt;=$I$62,"OK","ERROR"),"")</f>
        <v/>
      </c>
    </row>
    <row r="63" spans="1:13" s="10" customFormat="1" ht="20.100000000000001" customHeight="1" x14ac:dyDescent="0.2">
      <c r="A63" s="18" t="s">
        <v>54</v>
      </c>
      <c r="B63" s="11" t="s">
        <v>81</v>
      </c>
      <c r="C63" s="14"/>
      <c r="D63" s="14"/>
      <c r="E63" s="36"/>
      <c r="F63" s="36"/>
      <c r="G63" s="36"/>
      <c r="H63" s="36"/>
      <c r="I63" s="35"/>
      <c r="J63" s="35"/>
      <c r="K63" s="144" t="str">
        <f>IF('Actif TESE '!I63&gt;0,IF('Actif Montants cumulés '!I63&gt;=1,"OK","ERROR"),"")</f>
        <v/>
      </c>
      <c r="L63" s="144" t="str">
        <f>IF('Actif TESE '!J63&gt;0,IF('Actif Montants cumulés '!J63&gt;=1,"OK","ERROR"),"")</f>
        <v/>
      </c>
      <c r="M63" s="145" t="str">
        <f>IF($J$63 &gt;0,IF($J$63&lt;=$I$63,"OK","ERROR"),"")</f>
        <v/>
      </c>
    </row>
    <row r="64" spans="1:13" s="10" customFormat="1" ht="20.100000000000001" customHeight="1" x14ac:dyDescent="0.2">
      <c r="A64" s="18" t="s">
        <v>55</v>
      </c>
      <c r="B64" s="11" t="s">
        <v>78</v>
      </c>
      <c r="C64" s="14"/>
      <c r="D64" s="14"/>
      <c r="E64" s="36"/>
      <c r="F64" s="36"/>
      <c r="G64" s="36"/>
      <c r="H64" s="36"/>
      <c r="I64" s="35"/>
      <c r="J64" s="35"/>
      <c r="K64" s="144" t="str">
        <f>IF('Actif TESE '!I64&gt;0,IF('Actif Montants cumulés '!I64&gt;=1,"OK","ERROR"),"")</f>
        <v/>
      </c>
      <c r="L64" s="144" t="str">
        <f>IF('Actif TESE '!J64&gt;0,IF('Actif Montants cumulés '!J64&gt;=1,"OK","ERROR"),"")</f>
        <v/>
      </c>
      <c r="M64" s="145" t="str">
        <f>IF($J$64 &gt;0,IF($J$64&lt;=$I$64,"OK","ERROR"),"")</f>
        <v/>
      </c>
    </row>
    <row r="65" spans="1:14" s="10" customFormat="1" ht="20.100000000000001" customHeight="1" x14ac:dyDescent="0.2">
      <c r="A65" s="18" t="s">
        <v>115</v>
      </c>
      <c r="B65" s="11" t="s">
        <v>104</v>
      </c>
      <c r="C65" s="14"/>
      <c r="D65" s="14"/>
      <c r="E65" s="36"/>
      <c r="F65" s="36"/>
      <c r="G65" s="36"/>
      <c r="H65" s="36"/>
      <c r="I65" s="35"/>
      <c r="J65" s="35"/>
      <c r="K65" s="144" t="str">
        <f>IF('Actif TESE '!I65&gt;0,IF('Actif Montants cumulés '!I65&gt;=1,"OK","ERROR"),"")</f>
        <v/>
      </c>
      <c r="L65" s="144" t="str">
        <f>IF('Actif TESE '!J65&gt;0,IF('Actif Montants cumulés '!J65&gt;=1,"OK","ERROR"),"")</f>
        <v/>
      </c>
      <c r="M65" s="145" t="str">
        <f>IF($J$65 &gt;0,IF($J$65&lt;=$I$65,"OK","ERROR"),"")</f>
        <v/>
      </c>
    </row>
    <row r="66" spans="1:14" s="10" customFormat="1" ht="20.100000000000001" customHeight="1" x14ac:dyDescent="0.2">
      <c r="A66" s="18">
        <v>7</v>
      </c>
      <c r="B66" s="16" t="s">
        <v>13</v>
      </c>
      <c r="C66" s="14"/>
      <c r="D66" s="14"/>
      <c r="E66" s="36"/>
      <c r="F66" s="36"/>
      <c r="G66" s="36"/>
      <c r="H66" s="36"/>
      <c r="I66" s="36"/>
      <c r="J66" s="36"/>
      <c r="K66" s="25"/>
    </row>
    <row r="67" spans="1:14" s="10" customFormat="1" ht="20.100000000000001" customHeight="1" x14ac:dyDescent="0.2">
      <c r="A67" s="18" t="s">
        <v>56</v>
      </c>
      <c r="B67" s="11" t="s">
        <v>73</v>
      </c>
      <c r="C67" s="14"/>
      <c r="D67" s="14"/>
      <c r="E67" s="36"/>
      <c r="F67" s="36"/>
      <c r="G67" s="36"/>
      <c r="H67" s="36"/>
      <c r="I67" s="65"/>
      <c r="J67" s="65"/>
      <c r="K67" s="144" t="str">
        <f>IF('Actif TESE '!$I$67&gt;0,IF('Actif Montants cumulés '!$I$67&gt;=1,"OK","ERROR"),"")</f>
        <v/>
      </c>
      <c r="L67" s="144" t="str">
        <f>IF('Actif TESE '!$J$67&gt;0,IF('Actif Montants cumulés '!$J$67&gt;=1,"OK","ERROR"),"")</f>
        <v/>
      </c>
      <c r="M67" s="145" t="str">
        <f>IF($J$67 &gt;0,IF($J$67&lt;=$I$67,"OK","ERROR"),"")</f>
        <v/>
      </c>
    </row>
    <row r="68" spans="1:14" s="54" customFormat="1" ht="20.100000000000001" customHeight="1" x14ac:dyDescent="0.2">
      <c r="A68" s="18" t="s">
        <v>57</v>
      </c>
      <c r="B68" s="57" t="s">
        <v>76</v>
      </c>
      <c r="C68" s="52"/>
      <c r="D68" s="52"/>
      <c r="E68" s="53"/>
      <c r="F68" s="53"/>
      <c r="G68" s="53"/>
      <c r="H68" s="53"/>
      <c r="I68" s="65"/>
      <c r="J68" s="65"/>
      <c r="K68" s="144" t="str">
        <f>IF('Actif TESE '!$I$68&gt;0,IF('Actif Montants cumulés '!$I$68&gt;=1,"OK","ERROR"),"")</f>
        <v/>
      </c>
      <c r="L68" s="144" t="str">
        <f>IF('Actif TESE '!$J$68&gt;0,IF('Actif Montants cumulés '!$J$68&gt;=1,"OK","ERROR"),"")</f>
        <v/>
      </c>
      <c r="M68" s="145" t="str">
        <f>IF($J$68 &gt;0,IF($J$68&lt;=$I$68,"OK","ERROR"),"")</f>
        <v/>
      </c>
    </row>
    <row r="69" spans="1:14" s="54" customFormat="1" ht="20.100000000000001" customHeight="1" x14ac:dyDescent="0.2">
      <c r="A69" s="18" t="s">
        <v>58</v>
      </c>
      <c r="B69" s="57" t="s">
        <v>64</v>
      </c>
      <c r="C69" s="52"/>
      <c r="D69" s="52"/>
      <c r="E69" s="53"/>
      <c r="F69" s="53"/>
      <c r="G69" s="53"/>
      <c r="H69" s="53"/>
      <c r="I69" s="65"/>
      <c r="J69" s="65"/>
      <c r="K69" s="144" t="str">
        <f>IF('Actif TESE '!$I$69&gt;0,IF('Actif Montants cumulés '!$I$69&gt;=1,"OK","ERROR"),"")</f>
        <v/>
      </c>
      <c r="L69" s="144" t="str">
        <f>IF('Actif TESE '!$J$69&gt;0,IF('Actif Montants cumulés '!$J$69&gt;=1,"OK","ERROR"),"")</f>
        <v/>
      </c>
      <c r="M69" s="145" t="str">
        <f>IF($J$69 &gt;0,IF($J$69&lt;=$I$69,"OK","ERROR"),"")</f>
        <v/>
      </c>
    </row>
    <row r="70" spans="1:14" s="54" customFormat="1" ht="20.100000000000001" customHeight="1" x14ac:dyDescent="0.2">
      <c r="A70" s="18" t="s">
        <v>59</v>
      </c>
      <c r="B70" s="57" t="s">
        <v>65</v>
      </c>
      <c r="C70" s="52"/>
      <c r="D70" s="52"/>
      <c r="E70" s="53"/>
      <c r="F70" s="53"/>
      <c r="G70" s="53"/>
      <c r="H70" s="53"/>
      <c r="I70" s="65"/>
      <c r="J70" s="65"/>
      <c r="K70" s="144" t="str">
        <f>IF('Actif TESE '!$I$70&gt;0,IF('Actif Montants cumulés '!$I$70&gt;=1,"OK","ERROR"),"")</f>
        <v/>
      </c>
      <c r="L70" s="144" t="str">
        <f>IF('Actif TESE '!$J$70&gt;0,IF('Actif Montants cumulés '!$J$70&gt;=1,"OK","ERROR"),"")</f>
        <v/>
      </c>
      <c r="M70" s="145" t="str">
        <f>IF($J$70 &gt;0,IF($J$70&lt;=$I$70,"OK","ERROR"),"")</f>
        <v/>
      </c>
    </row>
    <row r="71" spans="1:14" s="54" customFormat="1" ht="20.100000000000001" customHeight="1" x14ac:dyDescent="0.2">
      <c r="A71" s="18" t="s">
        <v>60</v>
      </c>
      <c r="B71" s="57" t="s">
        <v>75</v>
      </c>
      <c r="C71" s="52"/>
      <c r="D71" s="52"/>
      <c r="E71" s="53"/>
      <c r="F71" s="53"/>
      <c r="G71" s="53"/>
      <c r="H71" s="53"/>
      <c r="I71" s="65"/>
      <c r="J71" s="65"/>
      <c r="K71" s="144" t="str">
        <f>IF('Actif TESE '!$I$71&gt;0,IF('Actif Montants cumulés '!$I$71&gt;=1,"OK","ERROR"),"")</f>
        <v/>
      </c>
      <c r="L71" s="144" t="str">
        <f>IF('Actif TESE '!$J$71&gt;0,IF('Actif Montants cumulés '!$J$71&gt;=1,"OK","ERROR"),"")</f>
        <v/>
      </c>
      <c r="M71" s="145" t="str">
        <f>IF($J$71 &gt;0,IF($J$71&lt;=$I$71,"OK","ERROR"),"")</f>
        <v/>
      </c>
    </row>
    <row r="72" spans="1:14" s="61" customFormat="1" ht="20.100000000000001" customHeight="1" x14ac:dyDescent="0.2">
      <c r="A72" s="18" t="s">
        <v>61</v>
      </c>
      <c r="B72" s="11" t="s">
        <v>85</v>
      </c>
      <c r="C72" s="58"/>
      <c r="D72" s="58"/>
      <c r="E72" s="59"/>
      <c r="F72" s="59"/>
      <c r="G72" s="59"/>
      <c r="H72" s="59"/>
      <c r="I72" s="60"/>
      <c r="J72" s="60"/>
      <c r="K72" s="144" t="str">
        <f>IF('Actif TESE '!$I$75&gt;0,IF('Actif Montants cumulés '!$I$72&gt;=1,"OK","ERROR"),"")</f>
        <v/>
      </c>
      <c r="L72" s="144" t="str">
        <f>IF('Actif TESE '!$J$72&gt;0,IF('Actif Montants cumulés '!$J$72&gt;=1,"OK","ERROR"),"")</f>
        <v/>
      </c>
      <c r="M72" s="145" t="str">
        <f>IF($J$72 &gt;0,IF($J$72&lt;=$I$72,"OK","ERROR"),"")</f>
        <v/>
      </c>
    </row>
    <row r="73" spans="1:14" s="61" customFormat="1" ht="20.100000000000001" customHeight="1" x14ac:dyDescent="0.2">
      <c r="A73" s="18" t="s">
        <v>62</v>
      </c>
      <c r="B73" s="57" t="s">
        <v>86</v>
      </c>
      <c r="C73" s="58"/>
      <c r="D73" s="58"/>
      <c r="E73" s="59"/>
      <c r="F73" s="59"/>
      <c r="G73" s="59"/>
      <c r="H73" s="59"/>
      <c r="I73" s="60"/>
      <c r="J73" s="60"/>
      <c r="K73" s="144" t="str">
        <f>IF('Actif TESE '!$I$73&gt;0,IF('Actif Montants cumulés '!$I$73&gt;=1,"OK","ERROR"),"")</f>
        <v/>
      </c>
      <c r="L73" s="144" t="str">
        <f>IF('Actif TESE '!$J$73&gt;0,IF('Actif Montants cumulés '!$J$73&gt;=1,"OK","ERROR"),"")</f>
        <v/>
      </c>
      <c r="M73" s="145" t="str">
        <f>IF($J$73 &gt;0,IF($J$73&lt;=$I$73,"OK","ERROR"),"")</f>
        <v/>
      </c>
    </row>
    <row r="74" spans="1:14" s="61" customFormat="1" ht="20.100000000000001" customHeight="1" x14ac:dyDescent="0.2">
      <c r="A74" s="117" t="s">
        <v>63</v>
      </c>
      <c r="B74" s="57" t="s">
        <v>78</v>
      </c>
      <c r="C74" s="58"/>
      <c r="D74" s="58"/>
      <c r="E74" s="59"/>
      <c r="F74" s="59"/>
      <c r="G74" s="59"/>
      <c r="H74" s="59"/>
      <c r="I74" s="60"/>
      <c r="J74" s="60"/>
      <c r="K74" s="144" t="str">
        <f>IF('Actif TESE '!$I$74&gt;0,IF('Actif Montants cumulés '!$I$74&gt;=1,"OK","ERROR"),"")</f>
        <v/>
      </c>
      <c r="L74" s="144" t="str">
        <f>IF('Actif TESE '!$J$74&gt;0,IF('Actif Montants cumulés '!$J$74&gt;=1,"OK","ERROR"),"")</f>
        <v/>
      </c>
      <c r="M74" s="145" t="str">
        <f>IF($J$74 &gt;0,IF($J$74&lt;=$I$74,"OK","ERROR"),"")</f>
        <v/>
      </c>
    </row>
    <row r="75" spans="1:14" s="61" customFormat="1" ht="20.100000000000001" customHeight="1" thickBot="1" x14ac:dyDescent="0.25">
      <c r="A75" s="117" t="s">
        <v>116</v>
      </c>
      <c r="B75" s="123" t="s">
        <v>104</v>
      </c>
      <c r="C75" s="62"/>
      <c r="D75" s="62"/>
      <c r="E75" s="63"/>
      <c r="F75" s="63"/>
      <c r="G75" s="63"/>
      <c r="H75" s="63"/>
      <c r="I75" s="64"/>
      <c r="J75" s="64"/>
      <c r="K75" s="144" t="str">
        <f>IF('Actif TESE '!$I$75&gt;0,IF('Actif Montants cumulés '!$I$75&gt;=1,"OK","ERROR"),"")</f>
        <v/>
      </c>
      <c r="L75" s="144" t="str">
        <f>IF('Actif TESE '!$J$75&gt;0,IF('Actif Montants cumulés '!$J$75&gt;=1,"OK","ERROR"),"")</f>
        <v/>
      </c>
      <c r="M75" s="145" t="str">
        <f>IF($J$75 &gt;0,IF($J$75&lt;=$I$75,"OK","ERROR"),"")</f>
        <v/>
      </c>
    </row>
    <row r="76" spans="1:14" ht="16.5" customHeight="1" thickBot="1" x14ac:dyDescent="0.25">
      <c r="A76" s="124">
        <v>8</v>
      </c>
      <c r="B76" s="125" t="s">
        <v>117</v>
      </c>
      <c r="C76" s="120"/>
      <c r="D76" s="121"/>
      <c r="E76" s="120"/>
      <c r="F76" s="121"/>
      <c r="G76" s="120"/>
      <c r="H76" s="121"/>
      <c r="I76" s="120"/>
      <c r="J76" s="122"/>
      <c r="K76" s="144" t="str">
        <f>IF('Actif TESE '!C76&gt;0,IF('Actif Montants cumulés '!C76&gt;=1,"OK","ERROR"),"")</f>
        <v/>
      </c>
      <c r="L76" s="144" t="str">
        <f>IF('Actif TESE '!E76&gt;0,IF('Actif Montants cumulés '!E76&gt;=1,"OK","ERROR"),"")</f>
        <v/>
      </c>
      <c r="M76" s="144" t="str">
        <f>IF('Actif TESE '!G76&gt;0,IF('Actif Montants cumulés '!G76&gt;=1,"OK","ERROR"),"")</f>
        <v/>
      </c>
      <c r="N76" s="144" t="str">
        <f>IF('Actif TESE '!I76&gt;0,IF('Actif Montants cumulés '!I76&gt;=1,"OK","ERROR"),"")</f>
        <v/>
      </c>
    </row>
    <row r="77" spans="1:14" x14ac:dyDescent="0.2">
      <c r="B77" s="118" t="s">
        <v>14</v>
      </c>
    </row>
    <row r="79" spans="1:14" ht="26.1" customHeight="1" x14ac:dyDescent="0.2"/>
    <row r="80" spans="1:14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</sheetData>
  <customSheetViews>
    <customSheetView guid="{CBC6CA3D-9A31-11DD-AAFC-0011247ABF68}" scale="125" fitToPage="1" topLeftCell="A8">
      <pane xSplit="2" ySplit="5.0625" topLeftCell="E58" activePane="bottomRight" state="frozen"/>
      <selection pane="bottomRight" activeCell="B65" sqref="B65"/>
      <pageMargins left="0.78740157499999996" right="0.78740157499999996" top="0.64" bottom="0.984251969" header="0.4921259845" footer="0.4921259845"/>
      <pageSetup paperSize="9" scale="61" orientation="landscape" horizontalDpi="4294967292" verticalDpi="4294967292"/>
      <headerFooter alignWithMargins="0"/>
    </customSheetView>
    <customSheetView guid="{F838536C-70FF-4B23-9C52-D0CD2F588712}" fitToPage="1" showRuler="0" topLeftCell="F77">
      <selection sqref="A1:J81"/>
      <pageMargins left="0.78740157499999996" right="0.78740157499999996" top="0.64" bottom="0.984251969" header="0.4921259845" footer="0.4921259845"/>
      <pageSetup paperSize="9" scale="61" orientation="landscape" horizontalDpi="0" verticalDpi="0"/>
      <headerFooter alignWithMargins="0"/>
    </customSheetView>
  </customSheetViews>
  <mergeCells count="13">
    <mergeCell ref="A5:J5"/>
    <mergeCell ref="A6:J6"/>
    <mergeCell ref="A1:J1"/>
    <mergeCell ref="A2:J2"/>
    <mergeCell ref="A3:J3"/>
    <mergeCell ref="A4:J4"/>
    <mergeCell ref="K10:U10"/>
    <mergeCell ref="A7:J7"/>
    <mergeCell ref="C10:D10"/>
    <mergeCell ref="E10:F10"/>
    <mergeCell ref="G10:H10"/>
    <mergeCell ref="I10:J10"/>
    <mergeCell ref="B10:B12"/>
  </mergeCells>
  <phoneticPr fontId="6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4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A10" zoomScale="60" zoomScaleNormal="60" zoomScaleSheetLayoutView="75" workbookViewId="0">
      <selection activeCell="L42" sqref="L42"/>
    </sheetView>
  </sheetViews>
  <sheetFormatPr baseColWidth="10" defaultRowHeight="12.75" x14ac:dyDescent="0.2"/>
  <cols>
    <col min="1" max="1" width="5.28515625" style="5" customWidth="1"/>
    <col min="2" max="2" width="58.140625" customWidth="1"/>
    <col min="3" max="10" width="14.28515625" customWidth="1"/>
    <col min="11" max="16" width="11.42578125" style="148"/>
  </cols>
  <sheetData>
    <row r="1" spans="1:16" s="10" customFormat="1" ht="20.100000000000001" customHeight="1" x14ac:dyDescent="0.2">
      <c r="A1" s="170" t="s">
        <v>35</v>
      </c>
      <c r="B1" s="171"/>
      <c r="C1" s="171"/>
      <c r="D1" s="171"/>
      <c r="E1" s="171"/>
      <c r="F1" s="171"/>
      <c r="G1" s="171"/>
      <c r="H1" s="171"/>
      <c r="I1" s="171"/>
      <c r="J1" s="172"/>
      <c r="K1" s="147"/>
      <c r="L1" s="147"/>
      <c r="M1" s="147"/>
      <c r="N1" s="147"/>
      <c r="O1" s="147"/>
      <c r="P1" s="147"/>
    </row>
    <row r="2" spans="1:16" ht="14.25" customHeight="1" x14ac:dyDescent="0.2">
      <c r="A2" s="173"/>
      <c r="B2" s="174"/>
      <c r="C2" s="174"/>
      <c r="D2" s="174"/>
      <c r="E2" s="175"/>
      <c r="F2" s="175"/>
      <c r="G2" s="175"/>
      <c r="H2" s="175"/>
      <c r="I2" s="175"/>
      <c r="J2" s="176"/>
    </row>
    <row r="3" spans="1:16" ht="14.25" customHeight="1" x14ac:dyDescent="0.2">
      <c r="A3" s="177"/>
      <c r="B3" s="168"/>
      <c r="C3" s="168"/>
      <c r="D3" s="168"/>
      <c r="E3" s="168"/>
      <c r="F3" s="168"/>
      <c r="G3" s="168"/>
      <c r="H3" s="168"/>
      <c r="I3" s="168"/>
      <c r="J3" s="169"/>
    </row>
    <row r="4" spans="1:16" ht="14.25" customHeight="1" x14ac:dyDescent="0.2">
      <c r="A4" s="167"/>
      <c r="B4" s="168"/>
      <c r="C4" s="168"/>
      <c r="D4" s="168"/>
      <c r="E4" s="168"/>
      <c r="F4" s="168"/>
      <c r="G4" s="168"/>
      <c r="H4" s="168"/>
      <c r="I4" s="168"/>
      <c r="J4" s="169"/>
    </row>
    <row r="5" spans="1:16" ht="14.25" customHeight="1" x14ac:dyDescent="0.2">
      <c r="A5" s="164"/>
      <c r="B5" s="165"/>
      <c r="C5" s="165"/>
      <c r="D5" s="165"/>
      <c r="E5" s="165"/>
      <c r="F5" s="165"/>
      <c r="G5" s="165"/>
      <c r="H5" s="165"/>
      <c r="I5" s="165"/>
      <c r="J5" s="166"/>
    </row>
    <row r="6" spans="1:16" ht="14.25" customHeight="1" x14ac:dyDescent="0.2">
      <c r="A6" s="167"/>
      <c r="B6" s="168"/>
      <c r="C6" s="168"/>
      <c r="D6" s="168"/>
      <c r="E6" s="168"/>
      <c r="F6" s="168"/>
      <c r="G6" s="168"/>
      <c r="H6" s="168"/>
      <c r="I6" s="168"/>
      <c r="J6" s="169"/>
    </row>
    <row r="7" spans="1:16" ht="14.25" customHeight="1" thickBot="1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5"/>
    </row>
    <row r="9" spans="1:16" ht="13.5" customHeight="1" thickBot="1" x14ac:dyDescent="0.25"/>
    <row r="10" spans="1:16" ht="21.75" customHeight="1" thickBot="1" x14ac:dyDescent="0.25">
      <c r="A10" s="6"/>
      <c r="B10" s="161" t="s">
        <v>92</v>
      </c>
      <c r="C10" s="156" t="s">
        <v>0</v>
      </c>
      <c r="D10" s="157"/>
      <c r="E10" s="158" t="s">
        <v>3</v>
      </c>
      <c r="F10" s="159"/>
      <c r="G10" s="156" t="s">
        <v>34</v>
      </c>
      <c r="H10" s="160"/>
      <c r="I10" s="156" t="s">
        <v>4</v>
      </c>
      <c r="J10" s="160"/>
    </row>
    <row r="11" spans="1:16" ht="22.5" x14ac:dyDescent="0.2">
      <c r="A11" s="7"/>
      <c r="B11" s="162"/>
      <c r="C11" s="75" t="s">
        <v>16</v>
      </c>
      <c r="D11" s="76" t="s">
        <v>17</v>
      </c>
      <c r="E11" s="75" t="s">
        <v>16</v>
      </c>
      <c r="F11" s="76" t="s">
        <v>17</v>
      </c>
      <c r="G11" s="75" t="s">
        <v>16</v>
      </c>
      <c r="H11" s="76" t="s">
        <v>17</v>
      </c>
      <c r="I11" s="75" t="s">
        <v>16</v>
      </c>
      <c r="J11" s="76" t="s">
        <v>17</v>
      </c>
    </row>
    <row r="12" spans="1:16" ht="13.5" thickBot="1" x14ac:dyDescent="0.25">
      <c r="A12" s="44"/>
      <c r="B12" s="163"/>
      <c r="C12" s="77">
        <v>1</v>
      </c>
      <c r="D12" s="78">
        <v>2</v>
      </c>
      <c r="E12" s="77">
        <v>3</v>
      </c>
      <c r="F12" s="78">
        <v>4</v>
      </c>
      <c r="G12" s="77">
        <v>5</v>
      </c>
      <c r="H12" s="78">
        <v>6</v>
      </c>
      <c r="I12" s="77">
        <v>7</v>
      </c>
      <c r="J12" s="78">
        <v>8</v>
      </c>
      <c r="K12" s="178" t="s">
        <v>125</v>
      </c>
      <c r="L12" s="179"/>
      <c r="M12" s="179"/>
      <c r="N12" s="179"/>
      <c r="O12" s="179"/>
      <c r="P12" s="179"/>
    </row>
    <row r="13" spans="1:16" s="10" customFormat="1" ht="20.100000000000001" customHeight="1" x14ac:dyDescent="0.2">
      <c r="A13" s="34">
        <v>1</v>
      </c>
      <c r="B13" s="8" t="s">
        <v>9</v>
      </c>
      <c r="C13" s="79"/>
      <c r="D13" s="79"/>
      <c r="E13" s="79"/>
      <c r="F13" s="79"/>
      <c r="G13" s="79"/>
      <c r="H13" s="79"/>
      <c r="I13" s="79"/>
      <c r="J13" s="79"/>
      <c r="K13" s="147"/>
      <c r="L13" s="147"/>
      <c r="M13" s="147"/>
      <c r="N13" s="147"/>
      <c r="O13" s="147"/>
      <c r="P13" s="147"/>
    </row>
    <row r="14" spans="1:16" s="10" customFormat="1" ht="20.100000000000001" customHeight="1" x14ac:dyDescent="0.2">
      <c r="A14" s="18" t="s">
        <v>20</v>
      </c>
      <c r="B14" s="57" t="s">
        <v>71</v>
      </c>
      <c r="C14" s="80"/>
      <c r="D14" s="80"/>
      <c r="E14" s="80"/>
      <c r="F14" s="80"/>
      <c r="G14" s="80"/>
      <c r="H14" s="80"/>
      <c r="I14" s="81"/>
      <c r="J14" s="81"/>
      <c r="K14" s="145" t="str">
        <f>IF('Actif Montants cumulés '!$C$14&gt;0,IF($C$14&gt;0,"OK","ERROR"),"")</f>
        <v/>
      </c>
      <c r="L14" s="145" t="str">
        <f>IF('Actif Montants cumulés '!$E$14&gt;0,IF($E$14&gt;0,"OK","ERROR"),"")</f>
        <v/>
      </c>
      <c r="M14" s="145" t="str">
        <f>IF('Actif Montants cumulés '!$G$14&gt;0,IF($G$14&gt;0,"OK","ERROR"),"")</f>
        <v/>
      </c>
      <c r="N14" s="145" t="str">
        <f>IF('Actif Montants cumulés '!$D$14&gt;0,IF($D$14&gt;0,"OK","ERROR"),"")</f>
        <v/>
      </c>
      <c r="O14" s="145" t="str">
        <f>IF('Actif Montants cumulés '!$F$14&gt;0,IF($F$14&gt;0,"OK","ERROR"),"")</f>
        <v/>
      </c>
      <c r="P14" s="145" t="str">
        <f>IF('Actif Montants cumulés '!$H$14&gt;0,IF($H$14&gt;0,"OK","ERROR"),"")</f>
        <v/>
      </c>
    </row>
    <row r="15" spans="1:16" s="10" customFormat="1" ht="20.100000000000001" customHeight="1" x14ac:dyDescent="0.2">
      <c r="A15" s="18" t="s">
        <v>21</v>
      </c>
      <c r="B15" s="57" t="s">
        <v>66</v>
      </c>
      <c r="C15" s="80"/>
      <c r="D15" s="80"/>
      <c r="E15" s="80"/>
      <c r="F15" s="80"/>
      <c r="G15" s="80"/>
      <c r="H15" s="80"/>
      <c r="I15" s="14"/>
      <c r="J15" s="14"/>
      <c r="K15" s="145" t="str">
        <f>IF('Actif Montants cumulés '!$C$15&gt;0,IF($C$15&gt;0,"OK","ERROR"),"")</f>
        <v/>
      </c>
      <c r="L15" s="145" t="str">
        <f>IF('Actif Montants cumulés '!$E$15&gt;0,IF($E$15&gt;0,"OK","ERROR"),"")</f>
        <v/>
      </c>
      <c r="M15" s="145" t="str">
        <f>IF('Actif Montants cumulés '!$G$15&gt;0,IF($G$15&gt;0,"OK","ERROR"),"")</f>
        <v/>
      </c>
      <c r="N15" s="145" t="str">
        <f>IF('Actif Montants cumulés '!$D$15&gt;0,IF($D$15&gt;0,"OK","ERROR"),"")</f>
        <v/>
      </c>
      <c r="O15" s="145" t="str">
        <f>IF('Actif Montants cumulés '!$F$15&gt;0,IF($F$15&gt;0,"OK","ERROR"),"")</f>
        <v/>
      </c>
      <c r="P15" s="145" t="str">
        <f>IF('Actif Montants cumulés '!$H$15&gt;0,IF($H$15&gt;0,"OK","ERROR"),"")</f>
        <v/>
      </c>
    </row>
    <row r="16" spans="1:16" s="10" customFormat="1" ht="20.100000000000001" customHeight="1" x14ac:dyDescent="0.2">
      <c r="A16" s="18" t="s">
        <v>22</v>
      </c>
      <c r="B16" s="57" t="s">
        <v>72</v>
      </c>
      <c r="C16" s="80"/>
      <c r="D16" s="80"/>
      <c r="E16" s="80"/>
      <c r="F16" s="80"/>
      <c r="G16" s="80"/>
      <c r="H16" s="80"/>
      <c r="I16" s="14"/>
      <c r="J16" s="14"/>
      <c r="K16" s="145" t="str">
        <f>IF('Actif Montants cumulés '!C16&gt;0,IF(C16&gt;0,"OK","ERROR"),"")</f>
        <v/>
      </c>
      <c r="L16" s="145" t="str">
        <f>IF('Actif Montants cumulés '!$E$16&gt;0,IF($E$16&gt;0,"OK","ERROR"),"")</f>
        <v/>
      </c>
      <c r="M16" s="145" t="str">
        <f>IF('Actif Montants cumulés '!$G$16&gt;0,IF($G$16&gt;0,"OK","ERROR"),"")</f>
        <v/>
      </c>
      <c r="N16" s="145" t="str">
        <f>IF('Actif Montants cumulés '!$D$16&gt;0,IF($D$16&gt;0,"OK","ERROR"),"")</f>
        <v/>
      </c>
      <c r="O16" s="145" t="str">
        <f>IF('Actif Montants cumulés '!$F$16&gt;0,IF($F$16&gt;0,"OK","ERROR"),"")</f>
        <v/>
      </c>
      <c r="P16" s="145" t="str">
        <f>IF('Actif Montants cumulés '!$H$16&gt;0,IF($H$16&gt;0,"OK","ERROR"),"")</f>
        <v/>
      </c>
    </row>
    <row r="17" spans="1:16" s="10" customFormat="1" ht="20.100000000000001" customHeight="1" x14ac:dyDescent="0.2">
      <c r="A17" s="105" t="s">
        <v>95</v>
      </c>
      <c r="B17" s="57" t="s">
        <v>96</v>
      </c>
      <c r="C17" s="20"/>
      <c r="D17" s="20"/>
      <c r="E17" s="20"/>
      <c r="F17" s="20"/>
      <c r="G17" s="14"/>
      <c r="H17" s="14"/>
      <c r="I17" s="14"/>
      <c r="J17" s="14"/>
      <c r="K17" s="145" t="str">
        <f>IF('Actif Montants cumulés '!C17&gt;0,IF(C17&gt;0,"OK","ERROR"),"")</f>
        <v/>
      </c>
      <c r="L17" s="145" t="str">
        <f>IF('Actif Montants cumulés '!D17&gt;0,IF(D17&gt;0,"OK","ERROR"),"")</f>
        <v/>
      </c>
      <c r="M17" s="145" t="str">
        <f>IF('Actif Montants cumulés '!E17&gt;0,IF(E17&gt;0,"OK","ERROR"),"")</f>
        <v/>
      </c>
      <c r="N17" s="145" t="str">
        <f>IF('Actif Montants cumulés '!F17&gt;0,IF(F17&gt;0,"OK","ERROR"),"")</f>
        <v/>
      </c>
      <c r="O17" s="147"/>
      <c r="P17" s="147"/>
    </row>
    <row r="18" spans="1:16" s="10" customFormat="1" ht="20.100000000000001" customHeight="1" x14ac:dyDescent="0.2">
      <c r="A18" s="119" t="s">
        <v>97</v>
      </c>
      <c r="B18" s="107" t="s">
        <v>98</v>
      </c>
      <c r="C18" s="20"/>
      <c r="D18" s="20"/>
      <c r="E18" s="20"/>
      <c r="F18" s="20"/>
      <c r="G18" s="14"/>
      <c r="H18" s="14"/>
      <c r="I18" s="14"/>
      <c r="J18" s="14"/>
      <c r="K18" s="145" t="str">
        <f>IF('Actif Montants cumulés '!C18&gt;0,IF(C18&gt;0,"OK","ERROR"),"")</f>
        <v/>
      </c>
      <c r="L18" s="145" t="str">
        <f>IF('Actif Montants cumulés '!D18&gt;0,IF(D18&gt;0,"OK","ERROR"),"")</f>
        <v/>
      </c>
      <c r="M18" s="145" t="str">
        <f>IF('Actif Montants cumulés '!E18&gt;0,IF(E18&gt;0,"OK","ERROR"),"")</f>
        <v/>
      </c>
      <c r="N18" s="145" t="str">
        <f>IF('Actif Montants cumulés '!F18&gt;0,IF(F18&gt;0,"OK","ERROR"),"")</f>
        <v/>
      </c>
      <c r="O18" s="147"/>
      <c r="P18" s="147"/>
    </row>
    <row r="19" spans="1:16" s="10" customFormat="1" ht="20.100000000000001" customHeight="1" x14ac:dyDescent="0.2">
      <c r="A19" s="119" t="s">
        <v>99</v>
      </c>
      <c r="B19" s="107" t="s">
        <v>100</v>
      </c>
      <c r="C19" s="20"/>
      <c r="D19" s="20"/>
      <c r="E19" s="20"/>
      <c r="F19" s="20"/>
      <c r="G19" s="14"/>
      <c r="H19" s="14"/>
      <c r="I19" s="14"/>
      <c r="J19" s="14"/>
      <c r="K19" s="145" t="str">
        <f>IF('Actif Montants cumulés '!C19&gt;0,IF(C19&gt;0,"OK","ERROR"),"")</f>
        <v/>
      </c>
      <c r="L19" s="145" t="str">
        <f>IF('Actif Montants cumulés '!D19&gt;0,IF(D19&gt;0,"OK","ERROR"),"")</f>
        <v/>
      </c>
      <c r="M19" s="145" t="str">
        <f>IF('Actif Montants cumulés '!E19&gt;0,IF(E19&gt;0,"OK","ERROR"),"")</f>
        <v/>
      </c>
      <c r="N19" s="145" t="str">
        <f>IF('Actif Montants cumulés '!F19&gt;0,IF(F19&gt;0,"OK","ERROR"),"")</f>
        <v/>
      </c>
      <c r="O19" s="147"/>
      <c r="P19" s="147"/>
    </row>
    <row r="20" spans="1:16" s="10" customFormat="1" ht="20.100000000000001" customHeight="1" x14ac:dyDescent="0.2">
      <c r="A20" s="119" t="s">
        <v>101</v>
      </c>
      <c r="B20" s="107" t="s">
        <v>102</v>
      </c>
      <c r="C20" s="20"/>
      <c r="D20" s="20"/>
      <c r="E20" s="20"/>
      <c r="F20" s="20"/>
      <c r="G20" s="14"/>
      <c r="H20" s="14"/>
      <c r="I20" s="14"/>
      <c r="J20" s="14"/>
      <c r="K20" s="145" t="str">
        <f>IF('Actif Montants cumulés '!C20&gt;0,IF(C20&gt;0,"OK","ERROR"),"")</f>
        <v/>
      </c>
      <c r="L20" s="145" t="str">
        <f>IF('Actif Montants cumulés '!D20&gt;0,IF(D20&gt;0,"OK","ERROR"),"")</f>
        <v/>
      </c>
      <c r="M20" s="145" t="str">
        <f>IF('Actif Montants cumulés '!E20&gt;0,IF(E20&gt;0,"OK","ERROR"),"")</f>
        <v/>
      </c>
      <c r="N20" s="145" t="str">
        <f>IF('Actif Montants cumulés '!F20&gt;0,IF(F20&gt;0,"OK","ERROR"),"")</f>
        <v/>
      </c>
      <c r="O20" s="147"/>
      <c r="P20" s="147"/>
    </row>
    <row r="21" spans="1:16" s="10" customFormat="1" ht="20.100000000000001" customHeight="1" x14ac:dyDescent="0.2">
      <c r="A21" s="105" t="s">
        <v>103</v>
      </c>
      <c r="B21" s="57" t="s">
        <v>104</v>
      </c>
      <c r="C21" s="20"/>
      <c r="D21" s="20"/>
      <c r="E21" s="20"/>
      <c r="F21" s="20"/>
      <c r="G21" s="46"/>
      <c r="H21" s="46"/>
      <c r="I21" s="14"/>
      <c r="J21" s="14"/>
      <c r="K21" s="145" t="str">
        <f>IF('Actif Montants cumulés '!C21&gt;0,IF(C21&gt;0,"OK","ERROR"),"")</f>
        <v/>
      </c>
      <c r="L21" s="145" t="str">
        <f>IF('Actif Montants cumulés '!D21&gt;0,IF(D21&gt;0,"OK","ERROR"),"")</f>
        <v/>
      </c>
      <c r="M21" s="145" t="str">
        <f>IF('Actif Montants cumulés '!E21&gt;0,IF(E21&gt;0,"OK","ERROR"),"")</f>
        <v/>
      </c>
      <c r="N21" s="145" t="str">
        <f>IF('Actif Montants cumulés '!F21&gt;0,IF(F21&gt;0,"OK","ERROR"),"")</f>
        <v/>
      </c>
      <c r="O21" s="145" t="str">
        <f>IF('Actif Montants cumulés '!G21&gt;0,IF(G21&gt;0,"OK","ERROR"),"")</f>
        <v/>
      </c>
      <c r="P21" s="145" t="str">
        <f>IF('Actif Montants cumulés '!H21&gt;0,IF(H21&gt;0,"OK","ERROR"),"")</f>
        <v/>
      </c>
    </row>
    <row r="22" spans="1:16" s="10" customFormat="1" ht="20.100000000000001" customHeight="1" x14ac:dyDescent="0.2">
      <c r="A22" s="18">
        <v>2</v>
      </c>
      <c r="B22" s="16" t="s">
        <v>10</v>
      </c>
      <c r="C22" s="14"/>
      <c r="D22" s="14"/>
      <c r="E22" s="14"/>
      <c r="F22" s="14"/>
      <c r="G22" s="14"/>
      <c r="H22" s="14"/>
      <c r="I22" s="14"/>
      <c r="J22" s="14"/>
      <c r="K22" s="147"/>
      <c r="L22" s="147"/>
      <c r="M22" s="147"/>
      <c r="N22" s="147"/>
      <c r="O22" s="147"/>
      <c r="P22" s="147"/>
    </row>
    <row r="23" spans="1:16" s="10" customFormat="1" ht="20.100000000000001" customHeight="1" x14ac:dyDescent="0.2">
      <c r="A23" s="18" t="s">
        <v>23</v>
      </c>
      <c r="B23" s="57" t="s">
        <v>71</v>
      </c>
      <c r="C23" s="20"/>
      <c r="D23" s="20"/>
      <c r="E23" s="20"/>
      <c r="F23" s="20"/>
      <c r="G23" s="20"/>
      <c r="H23" s="20"/>
      <c r="I23" s="14"/>
      <c r="J23" s="14"/>
      <c r="K23" s="145" t="str">
        <f>IF('Actif Montants cumulés '!$C$23&gt;0,IF($C$23&gt;0,"OK","ERROR"),"")</f>
        <v/>
      </c>
      <c r="L23" s="145" t="str">
        <f>IF('Actif Montants cumulés '!$E$23&gt;0,IF($E$23&gt;0,"OK","ERROR"),"")</f>
        <v/>
      </c>
      <c r="M23" s="145" t="str">
        <f>IF('Actif Montants cumulés '!$G$23&gt;0,IF($G$23&gt;0,"OK","ERROR"),"")</f>
        <v/>
      </c>
      <c r="N23" s="145" t="str">
        <f>IF('Actif Montants cumulés '!$D$23&gt;0,IF($D$23&gt;0,"OK","ERROR"),"")</f>
        <v/>
      </c>
      <c r="O23" s="145" t="str">
        <f>IF('Actif Montants cumulés '!$F$23&gt;0,IF($F$23&gt;0,"OK","ERROR"),"")</f>
        <v/>
      </c>
      <c r="P23" s="145" t="str">
        <f>IF('Actif Montants cumulés '!$H$23&gt;0,IF($H$23&gt;0,"OK","ERROR"),"")</f>
        <v/>
      </c>
    </row>
    <row r="24" spans="1:16" s="10" customFormat="1" ht="19.5" customHeight="1" x14ac:dyDescent="0.2">
      <c r="A24" s="18" t="s">
        <v>24</v>
      </c>
      <c r="B24" s="57" t="s">
        <v>66</v>
      </c>
      <c r="C24" s="20"/>
      <c r="D24" s="20"/>
      <c r="E24" s="20"/>
      <c r="F24" s="20"/>
      <c r="G24" s="20"/>
      <c r="H24" s="20"/>
      <c r="I24" s="14"/>
      <c r="J24" s="14"/>
      <c r="K24" s="145" t="str">
        <f>IF('Actif Montants cumulés '!$C$24&gt;0,IF($C$24&gt;0,"OK","ERROR"),"")</f>
        <v/>
      </c>
      <c r="L24" s="145" t="str">
        <f>IF('Actif Montants cumulés '!$E$24&gt;0,IF($E$24&gt;0,"OK","ERROR"),"")</f>
        <v/>
      </c>
      <c r="M24" s="145" t="str">
        <f>IF('Actif Montants cumulés '!$G$24&gt;0,IF($G$24&gt;0,"OK","ERROR"),"")</f>
        <v/>
      </c>
      <c r="N24" s="145" t="str">
        <f>IF('Actif Montants cumulés '!$D$24&gt;0,IF($D$24&gt;0,"OK","ERROR"),"")</f>
        <v/>
      </c>
      <c r="O24" s="145" t="str">
        <f>IF('Actif Montants cumulés '!$F$24&gt;0,IF($F$24&gt;0,"OK","ERROR"),"")</f>
        <v/>
      </c>
      <c r="P24" s="145" t="str">
        <f>IF('Actif Montants cumulés '!$H$24&gt;0,IF($H$24&gt;0,"OK","ERROR"),"")</f>
        <v/>
      </c>
    </row>
    <row r="25" spans="1:16" s="10" customFormat="1" ht="20.100000000000001" customHeight="1" x14ac:dyDescent="0.2">
      <c r="A25" s="18" t="s">
        <v>25</v>
      </c>
      <c r="B25" s="57" t="s">
        <v>19</v>
      </c>
      <c r="C25" s="20"/>
      <c r="D25" s="20"/>
      <c r="E25" s="20"/>
      <c r="F25" s="20"/>
      <c r="G25" s="20"/>
      <c r="H25" s="20"/>
      <c r="I25" s="14"/>
      <c r="J25" s="14"/>
      <c r="K25" s="145" t="str">
        <f>IF('Actif Montants cumulés '!$C$25&gt;0,IF($C$25&gt;0,"OK","ERROR"),"")</f>
        <v/>
      </c>
      <c r="L25" s="145" t="str">
        <f>IF('Actif Montants cumulés '!$E$25&gt;0,IF($E$25&gt;0,"OK","ERROR"),"")</f>
        <v/>
      </c>
      <c r="M25" s="145" t="str">
        <f>IF('Actif Montants cumulés '!$G$25&gt;0,IF($G$25&gt;0,"OK","ERROR"),"")</f>
        <v/>
      </c>
      <c r="N25" s="145" t="str">
        <f>IF('Actif Montants cumulés '!$D$25&gt;0,IF($D$25&gt;0,"OK","ERROR"),"")</f>
        <v/>
      </c>
      <c r="O25" s="145" t="str">
        <f>IF('Actif Montants cumulés '!$F$25&gt;0,IF($F$25&gt;0,"OK","ERROR"),"")</f>
        <v/>
      </c>
      <c r="P25" s="145" t="str">
        <f>IF('Actif Montants cumulés '!$H$25&gt;0,IF($H$25&gt;0,"OK","ERROR"),"")</f>
        <v/>
      </c>
    </row>
    <row r="26" spans="1:16" s="10" customFormat="1" ht="20.100000000000001" customHeight="1" x14ac:dyDescent="0.2">
      <c r="A26" s="18" t="s">
        <v>26</v>
      </c>
      <c r="B26" s="57" t="s">
        <v>18</v>
      </c>
      <c r="C26" s="20"/>
      <c r="D26" s="20"/>
      <c r="E26" s="20"/>
      <c r="F26" s="20"/>
      <c r="G26" s="20"/>
      <c r="H26" s="20"/>
      <c r="I26" s="36"/>
      <c r="J26" s="36"/>
      <c r="K26" s="145" t="str">
        <f>IF('Actif Montants cumulés '!$C$26&gt;0,IF($C$26&gt;0,"OK","ERROR"),"")</f>
        <v/>
      </c>
      <c r="L26" s="145" t="str">
        <f>IF('Actif Montants cumulés '!$E$26&gt;0,IF($E$26&gt;0,"OK","ERROR"),"")</f>
        <v/>
      </c>
      <c r="M26" s="145" t="str">
        <f>IF('Actif Montants cumulés '!$G$26&gt;0,IF($G$26&gt;0,"OK","ERROR"),"")</f>
        <v/>
      </c>
      <c r="N26" s="145" t="str">
        <f>IF('Actif Montants cumulés '!$D$26&gt;0,IF($D$26&gt;0,"OK","ERROR"),"")</f>
        <v/>
      </c>
      <c r="O26" s="145" t="str">
        <f>IF('Actif Montants cumulés '!$F$26&gt;0,IF($F$26&gt;0,"OK","ERROR"),"")</f>
        <v/>
      </c>
      <c r="P26" s="145" t="str">
        <f>IF('Actif Montants cumulés '!$H$26&gt;0,IF($H$26&gt;0,"OK","ERROR"),"")</f>
        <v/>
      </c>
    </row>
    <row r="27" spans="1:16" s="10" customFormat="1" ht="20.100000000000001" customHeight="1" x14ac:dyDescent="0.2">
      <c r="A27" s="105" t="s">
        <v>105</v>
      </c>
      <c r="B27" s="57" t="s">
        <v>106</v>
      </c>
      <c r="C27" s="20"/>
      <c r="D27" s="20"/>
      <c r="E27" s="20"/>
      <c r="F27" s="20"/>
      <c r="G27" s="20"/>
      <c r="H27" s="20"/>
      <c r="I27" s="36"/>
      <c r="J27" s="36"/>
      <c r="K27" s="145" t="str">
        <f>IF('Actif Montants cumulés '!C27&gt;0,IF(C27&gt;0,"OK","ERROR"),"")</f>
        <v/>
      </c>
      <c r="L27" s="145" t="str">
        <f>IF('Actif Montants cumulés '!D27&gt;0,IF(D27&gt;0,"OK","ERROR"),"")</f>
        <v/>
      </c>
      <c r="M27" s="145" t="str">
        <f>IF('Actif Montants cumulés '!E27&gt;0,IF(E27&gt;0,"OK","ERROR"),"")</f>
        <v/>
      </c>
      <c r="N27" s="145" t="str">
        <f>IF('Actif Montants cumulés '!F27&gt;0,IF(F27&gt;0,"OK","ERROR"),"")</f>
        <v/>
      </c>
      <c r="O27" s="145" t="str">
        <f>IF('Actif Montants cumulés '!G27&gt;0,IF(G27&gt;0,"OK","ERROR"),"")</f>
        <v/>
      </c>
      <c r="P27" s="145" t="str">
        <f>IF('Actif Montants cumulés '!H27&gt;0,IF(H27&gt;0,"OK","ERROR"),"")</f>
        <v/>
      </c>
    </row>
    <row r="28" spans="1:16" s="10" customFormat="1" ht="20.100000000000001" customHeight="1" x14ac:dyDescent="0.2">
      <c r="A28" s="105" t="s">
        <v>107</v>
      </c>
      <c r="B28" s="57" t="s">
        <v>108</v>
      </c>
      <c r="C28" s="20"/>
      <c r="D28" s="20"/>
      <c r="E28" s="20"/>
      <c r="F28" s="20"/>
      <c r="G28" s="20"/>
      <c r="H28" s="20"/>
      <c r="I28" s="36"/>
      <c r="J28" s="36"/>
      <c r="K28" s="145" t="str">
        <f>IF('Actif Montants cumulés '!C28&gt;0,IF(C28&gt;0,"OK","ERROR"),"")</f>
        <v/>
      </c>
      <c r="L28" s="145" t="str">
        <f>IF('Actif Montants cumulés '!D28&gt;0,IF(D28&gt;0,"OK","ERROR"),"")</f>
        <v/>
      </c>
      <c r="M28" s="145" t="str">
        <f>IF('Actif Montants cumulés '!E28&gt;0,IF(E28&gt;0,"OK","ERROR"),"")</f>
        <v/>
      </c>
      <c r="N28" s="145" t="str">
        <f>IF('Actif Montants cumulés '!F28&gt;0,IF(F28&gt;0,"OK","ERROR"),"")</f>
        <v/>
      </c>
      <c r="O28" s="145" t="str">
        <f>IF('Actif Montants cumulés '!G28&gt;0,IF(G28&gt;0,"OK","ERROR"),"")</f>
        <v/>
      </c>
      <c r="P28" s="145" t="str">
        <f>IF('Actif Montants cumulés '!H28&gt;0,IF(H28&gt;0,"OK","ERROR"),"")</f>
        <v/>
      </c>
    </row>
    <row r="29" spans="1:16" s="10" customFormat="1" ht="20.100000000000001" customHeight="1" x14ac:dyDescent="0.2">
      <c r="A29" s="105" t="s">
        <v>109</v>
      </c>
      <c r="B29" s="57" t="s">
        <v>110</v>
      </c>
      <c r="C29" s="20"/>
      <c r="D29" s="20"/>
      <c r="E29" s="20"/>
      <c r="F29" s="20"/>
      <c r="G29" s="20"/>
      <c r="H29" s="20"/>
      <c r="I29" s="36"/>
      <c r="J29" s="36"/>
      <c r="K29" s="145" t="str">
        <f>IF('Actif Montants cumulés '!C29&gt;0,IF(C29&gt;0,"OK","ERROR"),"")</f>
        <v/>
      </c>
      <c r="L29" s="145" t="str">
        <f>IF('Actif Montants cumulés '!D29&gt;0,IF(D29&gt;0,"OK","ERROR"),"")</f>
        <v/>
      </c>
      <c r="M29" s="145" t="str">
        <f>IF('Actif Montants cumulés '!E29&gt;0,IF(E29&gt;0,"OK","ERROR"),"")</f>
        <v/>
      </c>
      <c r="N29" s="145" t="str">
        <f>IF('Actif Montants cumulés '!F29&gt;0,IF(F29&gt;0,"OK","ERROR"),"")</f>
        <v/>
      </c>
      <c r="O29" s="145" t="str">
        <f>IF('Actif Montants cumulés '!G29&gt;0,IF(G29&gt;0,"OK","ERROR"),"")</f>
        <v/>
      </c>
      <c r="P29" s="145" t="str">
        <f>IF('Actif Montants cumulés '!H29&gt;0,IF(H29&gt;0,"OK","ERROR"),"")</f>
        <v/>
      </c>
    </row>
    <row r="30" spans="1:16" s="10" customFormat="1" ht="20.100000000000001" customHeight="1" x14ac:dyDescent="0.2">
      <c r="A30" s="105" t="s">
        <v>111</v>
      </c>
      <c r="B30" s="57" t="s">
        <v>104</v>
      </c>
      <c r="C30" s="20"/>
      <c r="D30" s="20"/>
      <c r="E30" s="20"/>
      <c r="F30" s="20"/>
      <c r="G30" s="20"/>
      <c r="H30" s="20"/>
      <c r="I30" s="36"/>
      <c r="J30" s="36"/>
      <c r="K30" s="145" t="str">
        <f>IF('Actif Montants cumulés '!C30&gt;0,IF(C30&gt;0,"OK","ERROR"),"")</f>
        <v/>
      </c>
      <c r="L30" s="145" t="str">
        <f>IF('Actif Montants cumulés '!D30&gt;0,IF(D30&gt;0,"OK","ERROR"),"")</f>
        <v/>
      </c>
      <c r="M30" s="145" t="str">
        <f>IF('Actif Montants cumulés '!E30&gt;0,IF(E30&gt;0,"OK","ERROR"),"")</f>
        <v/>
      </c>
      <c r="N30" s="145" t="str">
        <f>IF('Actif Montants cumulés '!F30&gt;0,IF(F30&gt;0,"OK","ERROR"),"")</f>
        <v/>
      </c>
      <c r="O30" s="145" t="str">
        <f>IF('Actif Montants cumulés '!G30&gt;0,IF(G30&gt;0,"OK","ERROR"),"")</f>
        <v/>
      </c>
      <c r="P30" s="145" t="str">
        <f>IF('Actif Montants cumulés '!H30&gt;0,IF(H30&gt;0,"OK","ERROR"),"")</f>
        <v/>
      </c>
    </row>
    <row r="31" spans="1:16" s="10" customFormat="1" ht="20.100000000000001" customHeight="1" x14ac:dyDescent="0.2">
      <c r="A31" s="18">
        <v>3</v>
      </c>
      <c r="B31" s="16" t="s">
        <v>11</v>
      </c>
      <c r="C31" s="14"/>
      <c r="D31" s="14"/>
      <c r="E31" s="36"/>
      <c r="F31" s="36"/>
      <c r="G31" s="36"/>
      <c r="H31" s="36"/>
      <c r="I31" s="36"/>
      <c r="J31" s="36"/>
      <c r="K31" s="147"/>
      <c r="L31" s="147"/>
      <c r="M31" s="147"/>
      <c r="N31" s="147"/>
      <c r="O31" s="147"/>
      <c r="P31" s="147"/>
    </row>
    <row r="32" spans="1:16" s="10" customFormat="1" ht="20.100000000000001" customHeight="1" x14ac:dyDescent="0.2">
      <c r="A32" s="18" t="s">
        <v>27</v>
      </c>
      <c r="B32" s="57" t="s">
        <v>71</v>
      </c>
      <c r="C32" s="12"/>
      <c r="D32" s="20"/>
      <c r="E32" s="35"/>
      <c r="F32" s="73"/>
      <c r="G32" s="47"/>
      <c r="H32" s="73"/>
      <c r="I32" s="36"/>
      <c r="J32" s="36"/>
      <c r="K32" s="145" t="str">
        <f>IF('Actif Montants cumulés '!$C$32&gt;0,IF($C$32&gt;0,"OK","ERROR"),"")</f>
        <v/>
      </c>
      <c r="L32" s="145" t="str">
        <f>IF('Actif Montants cumulés '!$E$32&gt;0,IF($E$32&gt;=0,"OK","ERROR"),"")</f>
        <v/>
      </c>
      <c r="M32" s="145" t="str">
        <f>IF('Actif Montants cumulés '!$G$32&gt;0,IF($G$32&gt;=0,"OK","ERROR"),"")</f>
        <v/>
      </c>
      <c r="N32" s="145" t="str">
        <f>IF('Actif Montants cumulés '!$D$32&gt;0,IF($D$32&gt;=0,"OK","ERROR"),"")</f>
        <v/>
      </c>
      <c r="O32" s="145" t="str">
        <f>IF('Actif Montants cumulés '!$F$32&gt;0,IF($F$32&gt;=0,"OK","ERROR"),"")</f>
        <v/>
      </c>
      <c r="P32" s="145" t="str">
        <f>IF('Actif Montants cumulés '!$H$32&gt;0,IF($H$32&gt;=0,"OK","ERROR"),"")</f>
        <v/>
      </c>
    </row>
    <row r="33" spans="1:17" s="10" customFormat="1" ht="20.100000000000001" customHeight="1" x14ac:dyDescent="0.2">
      <c r="A33" s="18" t="s">
        <v>28</v>
      </c>
      <c r="B33" s="57" t="s">
        <v>66</v>
      </c>
      <c r="C33" s="12"/>
      <c r="D33" s="20"/>
      <c r="E33" s="35"/>
      <c r="F33" s="73"/>
      <c r="G33" s="47"/>
      <c r="H33" s="73"/>
      <c r="I33" s="36"/>
      <c r="J33" s="36"/>
      <c r="K33" s="145" t="str">
        <f>IF('Actif Montants cumulés '!$C$33&gt;0,IF($C$33&gt;0,"OK","ERROR"),"")</f>
        <v/>
      </c>
      <c r="L33" s="145" t="str">
        <f>IF('Actif Montants cumulés '!$E$33&gt;0,IF($E$33&gt;=0,"OK","ERROR"),"")</f>
        <v/>
      </c>
      <c r="M33" s="145" t="str">
        <f>IF('Actif Montants cumulés '!$G$33&gt;0,IF($G$33&gt;=0,"OK","ERROR"),"")</f>
        <v/>
      </c>
      <c r="N33" s="145" t="str">
        <f>IF('Actif Montants cumulés '!$D$33&gt;0,IF($D$33&gt;=0,"OK","ERROR"),"")</f>
        <v/>
      </c>
      <c r="O33" s="145" t="str">
        <f>IF('Actif Montants cumulés '!$F$33&gt;0,IF($F$33&gt;=0,"OK","ERROR"),"")</f>
        <v/>
      </c>
      <c r="P33" s="145" t="str">
        <f>IF('Actif Montants cumulés '!$H$33&gt;0,IF($H$33&gt;=0,"OK","ERROR"),"")</f>
        <v/>
      </c>
    </row>
    <row r="34" spans="1:17" s="10" customFormat="1" ht="20.100000000000001" customHeight="1" x14ac:dyDescent="0.2">
      <c r="A34" s="108" t="s">
        <v>29</v>
      </c>
      <c r="B34" s="109" t="s">
        <v>72</v>
      </c>
      <c r="C34" s="110"/>
      <c r="D34" s="111"/>
      <c r="E34" s="112"/>
      <c r="F34" s="113"/>
      <c r="G34" s="114"/>
      <c r="H34" s="113"/>
      <c r="I34" s="115"/>
      <c r="J34" s="115"/>
      <c r="K34" s="145" t="str">
        <f>IF('Actif Montants cumulés '!C34&gt;0,IF(C34&gt;0,"OK","ERROR"),"")</f>
        <v/>
      </c>
      <c r="L34" s="145" t="str">
        <f>IF('Actif Montants cumulés '!D34&gt;0,IF(D34&gt;=0,"OK","ERROR"),"")</f>
        <v/>
      </c>
      <c r="M34" s="145" t="str">
        <f>IF('Actif Montants cumulés '!E34&gt;0,IF(E34&gt;=0,"OK","ERROR"),"")</f>
        <v/>
      </c>
      <c r="N34" s="145" t="str">
        <f>IF('Actif Montants cumulés '!F34&gt;0,IF(F34&gt;=0,"OK","ERROR"),"")</f>
        <v/>
      </c>
      <c r="O34" s="145" t="str">
        <f>IF('Actif Montants cumulés '!G34&gt;0,IF(G34&gt;=0,"OK","ERROR"),"")</f>
        <v/>
      </c>
      <c r="P34" s="145" t="str">
        <f>IF('Actif Montants cumulés '!H34&gt;0,IF(H34&gt;=0,"OK","ERROR"),"")</f>
        <v/>
      </c>
    </row>
    <row r="35" spans="1:17" s="10" customFormat="1" ht="20.100000000000001" customHeight="1" thickBot="1" x14ac:dyDescent="0.25">
      <c r="A35" s="106" t="s">
        <v>112</v>
      </c>
      <c r="B35" s="69" t="s">
        <v>104</v>
      </c>
      <c r="C35" s="17"/>
      <c r="D35" s="21"/>
      <c r="E35" s="38"/>
      <c r="F35" s="74"/>
      <c r="G35" s="48"/>
      <c r="H35" s="74"/>
      <c r="I35" s="37"/>
      <c r="J35" s="37"/>
      <c r="K35" s="145" t="str">
        <f>IF('Actif Montants cumulés '!$C$35&gt;0,IF($C$35&gt;0,"OK","ERROR"),"")</f>
        <v/>
      </c>
      <c r="L35" s="145" t="str">
        <f>IF('Actif Montants cumulés '!$E$35&gt;0,IF($E$35&gt;=0,"OK","ERROR"),"")</f>
        <v/>
      </c>
      <c r="M35" s="145" t="str">
        <f>IF('Actif Montants cumulés '!$G$35&gt;0,IF($G$35&gt;=0,"OK","ERROR"),"")</f>
        <v/>
      </c>
      <c r="N35" s="145" t="str">
        <f>IF('Actif Montants cumulés '!$D$35&gt;0,IF($D$35&gt;=0,"OK","ERROR"),"")</f>
        <v/>
      </c>
      <c r="O35" s="145" t="str">
        <f>IF('Actif Montants cumulés '!$F$35&gt;0,IF($F$35&gt;=0,"OK","ERROR"),"")</f>
        <v/>
      </c>
      <c r="P35" s="145" t="str">
        <f>IF('Actif Montants cumulés '!$H$35&gt;0,IF($H$35&gt;=0,"OK","ERROR"),"")</f>
        <v/>
      </c>
    </row>
    <row r="36" spans="1:17" s="10" customFormat="1" ht="20.100000000000001" customHeight="1" x14ac:dyDescent="0.2">
      <c r="A36" s="70">
        <v>4</v>
      </c>
      <c r="B36" s="8" t="s">
        <v>70</v>
      </c>
      <c r="C36" s="71"/>
      <c r="D36" s="40"/>
      <c r="E36" s="41"/>
      <c r="F36" s="41"/>
      <c r="G36" s="41"/>
      <c r="H36" s="41"/>
      <c r="I36" s="41"/>
      <c r="J36" s="41"/>
      <c r="K36" s="147"/>
      <c r="L36" s="147"/>
      <c r="M36" s="147"/>
      <c r="N36" s="147"/>
      <c r="O36" s="147"/>
      <c r="P36" s="147"/>
      <c r="Q36" s="147"/>
    </row>
    <row r="37" spans="1:17" s="54" customFormat="1" ht="20.100000000000001" customHeight="1" x14ac:dyDescent="0.2">
      <c r="A37" s="42" t="s">
        <v>30</v>
      </c>
      <c r="B37" s="57" t="s">
        <v>73</v>
      </c>
      <c r="C37" s="55"/>
      <c r="D37" s="55"/>
      <c r="E37" s="56"/>
      <c r="F37" s="56"/>
      <c r="G37" s="56"/>
      <c r="H37" s="56"/>
      <c r="I37" s="65"/>
      <c r="J37" s="65"/>
      <c r="K37" s="145" t="str">
        <f>IF('Actif Montants cumulés '!$I$37&gt;0,IF($I$37&gt;0,"OK","ERROR"),"")</f>
        <v/>
      </c>
      <c r="L37" s="145" t="str">
        <f>IF('Actif Montants cumulés '!$J$37&gt;0,IF($J$37&gt;0,"OK","ERROR"),"")</f>
        <v/>
      </c>
      <c r="M37" s="149"/>
      <c r="N37" s="149"/>
      <c r="O37" s="149"/>
      <c r="P37" s="149"/>
    </row>
    <row r="38" spans="1:17" s="54" customFormat="1" ht="20.100000000000001" customHeight="1" x14ac:dyDescent="0.2">
      <c r="A38" s="42" t="s">
        <v>31</v>
      </c>
      <c r="B38" s="57" t="s">
        <v>74</v>
      </c>
      <c r="C38" s="55"/>
      <c r="D38" s="55"/>
      <c r="E38" s="56"/>
      <c r="F38" s="56"/>
      <c r="G38" s="56"/>
      <c r="H38" s="56"/>
      <c r="I38" s="65"/>
      <c r="J38" s="65"/>
      <c r="K38" s="145" t="str">
        <f>IF('Actif Montants cumulés '!$I$38&gt;0,IF($I$38&gt;0,"OK","ERROR"),"")</f>
        <v/>
      </c>
      <c r="L38" s="145" t="str">
        <f>IF('Actif Montants cumulés '!$J$38&gt;0,IF($J$38&gt;0,"OK","ERROR"),"")</f>
        <v/>
      </c>
      <c r="M38" s="149"/>
      <c r="N38" s="149"/>
      <c r="O38" s="149"/>
      <c r="P38" s="149"/>
    </row>
    <row r="39" spans="1:17" s="54" customFormat="1" ht="20.100000000000001" customHeight="1" x14ac:dyDescent="0.2">
      <c r="A39" s="42" t="s">
        <v>32</v>
      </c>
      <c r="B39" s="57" t="s">
        <v>64</v>
      </c>
      <c r="C39" s="55"/>
      <c r="D39" s="55"/>
      <c r="E39" s="56"/>
      <c r="F39" s="56"/>
      <c r="G39" s="56"/>
      <c r="H39" s="56"/>
      <c r="I39" s="65"/>
      <c r="J39" s="65"/>
      <c r="K39" s="145" t="str">
        <f>IF('Actif Montants cumulés '!$I$39&gt;0,IF($I$39&gt;0,"OK","ERROR"),"")</f>
        <v/>
      </c>
      <c r="L39" s="145" t="str">
        <f>IF('Actif Montants cumulés '!$J$39&gt;0,IF($J$39&gt;0,"OK","ERROR"),"")</f>
        <v/>
      </c>
      <c r="M39" s="149"/>
      <c r="N39" s="149"/>
      <c r="O39" s="149"/>
      <c r="P39" s="149"/>
    </row>
    <row r="40" spans="1:17" s="54" customFormat="1" ht="20.100000000000001" customHeight="1" x14ac:dyDescent="0.2">
      <c r="A40" s="42" t="s">
        <v>33</v>
      </c>
      <c r="B40" s="57" t="s">
        <v>65</v>
      </c>
      <c r="C40" s="55"/>
      <c r="D40" s="55"/>
      <c r="E40" s="56"/>
      <c r="F40" s="56"/>
      <c r="G40" s="56"/>
      <c r="H40" s="56"/>
      <c r="I40" s="65"/>
      <c r="J40" s="65"/>
      <c r="K40" s="145" t="str">
        <f>IF('Actif Montants cumulés '!$I$40&gt;0,IF($I$40&gt;0,"OK","ERROR"),"")</f>
        <v/>
      </c>
      <c r="L40" s="145" t="str">
        <f>IF('Actif Montants cumulés '!$J$40&gt;0,IF($J$40&gt;0,"OK","ERROR"),"")</f>
        <v/>
      </c>
      <c r="M40" s="149"/>
      <c r="N40" s="149"/>
      <c r="O40" s="149"/>
      <c r="P40" s="149"/>
    </row>
    <row r="41" spans="1:17" s="54" customFormat="1" ht="20.100000000000001" customHeight="1" x14ac:dyDescent="0.2">
      <c r="A41" s="42" t="s">
        <v>36</v>
      </c>
      <c r="B41" s="57" t="s">
        <v>75</v>
      </c>
      <c r="C41" s="52"/>
      <c r="D41" s="52"/>
      <c r="E41" s="53"/>
      <c r="F41" s="53"/>
      <c r="G41" s="53"/>
      <c r="H41" s="53"/>
      <c r="I41" s="65"/>
      <c r="J41" s="65"/>
      <c r="K41" s="145" t="str">
        <f>IF('Actif Montants cumulés '!$I$41&gt;0,IF($I$41&gt;0,"OK","ERROR"),"")</f>
        <v/>
      </c>
      <c r="L41" s="145" t="str">
        <f>IF('Actif Montants cumulés '!$J$41&gt;0,IF($J$41&gt;0,"OK","ERROR"),"")</f>
        <v/>
      </c>
      <c r="M41" s="149"/>
      <c r="N41" s="149"/>
      <c r="O41" s="149"/>
      <c r="P41" s="149"/>
    </row>
    <row r="42" spans="1:17" s="54" customFormat="1" ht="20.100000000000001" customHeight="1" x14ac:dyDescent="0.2">
      <c r="A42" s="42" t="s">
        <v>37</v>
      </c>
      <c r="B42" s="57" t="s">
        <v>87</v>
      </c>
      <c r="C42" s="52"/>
      <c r="D42" s="52"/>
      <c r="E42" s="53"/>
      <c r="F42" s="53"/>
      <c r="G42" s="53"/>
      <c r="H42" s="53"/>
      <c r="I42" s="65"/>
      <c r="J42" s="65"/>
      <c r="K42" s="145" t="str">
        <f>IF('Actif Montants cumulés '!$I$42&gt;0,IF($I$42&gt;0,"OK","ERROR"),"")</f>
        <v/>
      </c>
      <c r="L42" s="145" t="str">
        <f>IF('Actif Montants cumulés '!$J$42&gt;0,IF($J$42&gt;0,"OK","ERROR"),"")</f>
        <v/>
      </c>
      <c r="M42" s="149"/>
      <c r="N42" s="149"/>
      <c r="O42" s="149"/>
      <c r="P42" s="149"/>
    </row>
    <row r="43" spans="1:17" s="10" customFormat="1" ht="20.100000000000001" customHeight="1" x14ac:dyDescent="0.2">
      <c r="A43" s="42" t="s">
        <v>38</v>
      </c>
      <c r="B43" s="57" t="s">
        <v>77</v>
      </c>
      <c r="C43" s="14"/>
      <c r="D43" s="14"/>
      <c r="E43" s="36"/>
      <c r="F43" s="36"/>
      <c r="G43" s="36"/>
      <c r="H43" s="36"/>
      <c r="I43" s="35"/>
      <c r="J43" s="35"/>
      <c r="K43" s="145" t="str">
        <f>IF('Actif Montants cumulés '!$I$43&gt;0,IF($I$43&gt;0,"OK","ERROR"),"")</f>
        <v/>
      </c>
      <c r="L43" s="145" t="str">
        <f>IF('Actif Montants cumulés '!$J$43&gt;0,IF($J$43&gt;0,"OK","ERROR"),"")</f>
        <v/>
      </c>
      <c r="M43" s="147"/>
      <c r="N43" s="147"/>
      <c r="O43" s="147"/>
      <c r="P43" s="147"/>
    </row>
    <row r="44" spans="1:17" s="10" customFormat="1" ht="20.100000000000001" customHeight="1" x14ac:dyDescent="0.2">
      <c r="A44" s="42" t="s">
        <v>39</v>
      </c>
      <c r="B44" s="57" t="s">
        <v>78</v>
      </c>
      <c r="C44" s="14"/>
      <c r="D44" s="14"/>
      <c r="E44" s="36"/>
      <c r="F44" s="36"/>
      <c r="G44" s="36"/>
      <c r="H44" s="36"/>
      <c r="I44" s="35"/>
      <c r="J44" s="35"/>
      <c r="K44" s="145" t="str">
        <f>IF('Actif Montants cumulés '!$I$44&gt;0,IF($I$44&gt;0,"OK","ERROR"),"")</f>
        <v/>
      </c>
      <c r="L44" s="145" t="str">
        <f>IF('Actif Montants cumulés '!$J$44&gt;0,IF($J$44&gt;0,"OK","ERROR"),"")</f>
        <v/>
      </c>
      <c r="M44" s="147"/>
      <c r="N44" s="147"/>
      <c r="O44" s="147"/>
      <c r="P44" s="147"/>
    </row>
    <row r="45" spans="1:17" s="10" customFormat="1" ht="20.100000000000001" customHeight="1" x14ac:dyDescent="0.2">
      <c r="A45" s="42" t="s">
        <v>113</v>
      </c>
      <c r="B45" s="116" t="s">
        <v>104</v>
      </c>
      <c r="C45" s="40"/>
      <c r="D45" s="40"/>
      <c r="E45" s="41"/>
      <c r="F45" s="41"/>
      <c r="G45" s="41"/>
      <c r="H45" s="41"/>
      <c r="I45" s="49"/>
      <c r="J45" s="49"/>
      <c r="K45" s="145" t="str">
        <f>IF('Actif Montants cumulés '!I45&gt;0,IF(I45&gt;0,"OK","ERROR"),"")</f>
        <v/>
      </c>
      <c r="L45" s="145" t="str">
        <f>IF('Actif Montants cumulés '!J45&gt;0,IF(J45&gt;0,"OK","ERROR"),"")</f>
        <v/>
      </c>
      <c r="M45" s="147"/>
      <c r="N45" s="147"/>
      <c r="O45" s="147"/>
      <c r="P45" s="147"/>
    </row>
    <row r="46" spans="1:17" s="10" customFormat="1" ht="20.100000000000001" customHeight="1" x14ac:dyDescent="0.2">
      <c r="A46" s="42">
        <v>5</v>
      </c>
      <c r="B46" s="39" t="s">
        <v>15</v>
      </c>
      <c r="C46" s="40"/>
      <c r="D46" s="40"/>
      <c r="E46" s="41"/>
      <c r="F46" s="41"/>
      <c r="G46" s="41"/>
      <c r="H46" s="41"/>
      <c r="I46" s="41"/>
      <c r="J46" s="41"/>
      <c r="K46" s="147"/>
      <c r="L46" s="147"/>
      <c r="M46" s="147"/>
      <c r="N46" s="147"/>
      <c r="O46" s="147"/>
      <c r="P46" s="147"/>
    </row>
    <row r="47" spans="1:17" s="54" customFormat="1" ht="20.100000000000001" customHeight="1" x14ac:dyDescent="0.2">
      <c r="A47" s="18" t="s">
        <v>40</v>
      </c>
      <c r="B47" s="57" t="s">
        <v>73</v>
      </c>
      <c r="C47" s="52"/>
      <c r="D47" s="52"/>
      <c r="E47" s="53"/>
      <c r="F47" s="53"/>
      <c r="G47" s="53"/>
      <c r="H47" s="53"/>
      <c r="I47" s="65"/>
      <c r="J47" s="65"/>
      <c r="K47" s="145" t="str">
        <f>IF('Actif Montants cumulés '!$I$47&gt;0,IF($I$47&gt;0,"OK","ERROR"),"")</f>
        <v/>
      </c>
      <c r="L47" s="145" t="str">
        <f>IF('Actif Montants cumulés '!$J$47&gt;0,IF($J$47&gt;0,"OK","ERROR"),"")</f>
        <v/>
      </c>
      <c r="M47" s="149"/>
      <c r="N47" s="149"/>
      <c r="O47" s="149"/>
      <c r="P47" s="149"/>
    </row>
    <row r="48" spans="1:17" s="54" customFormat="1" ht="20.100000000000001" customHeight="1" x14ac:dyDescent="0.2">
      <c r="A48" s="18" t="s">
        <v>41</v>
      </c>
      <c r="B48" s="57" t="s">
        <v>76</v>
      </c>
      <c r="C48" s="52"/>
      <c r="D48" s="52"/>
      <c r="E48" s="53"/>
      <c r="F48" s="53"/>
      <c r="G48" s="53"/>
      <c r="H48" s="53"/>
      <c r="I48" s="65"/>
      <c r="J48" s="65"/>
      <c r="K48" s="145" t="str">
        <f>IF('Actif Montants cumulés '!$I$48&gt;0,IF($I$48&gt;0,"OK","ERROR"),"")</f>
        <v/>
      </c>
      <c r="L48" s="145" t="str">
        <f>IF('Actif Montants cumulés '!$J$48&gt;0,IF($J$48&gt;0,"OK","ERROR"),"")</f>
        <v/>
      </c>
      <c r="M48" s="149"/>
      <c r="N48" s="149"/>
      <c r="O48" s="149"/>
      <c r="P48" s="149"/>
    </row>
    <row r="49" spans="1:16" s="54" customFormat="1" ht="20.100000000000001" customHeight="1" x14ac:dyDescent="0.2">
      <c r="A49" s="18" t="s">
        <v>42</v>
      </c>
      <c r="B49" s="57" t="s">
        <v>64</v>
      </c>
      <c r="C49" s="55"/>
      <c r="D49" s="55"/>
      <c r="E49" s="56"/>
      <c r="F49" s="56"/>
      <c r="G49" s="56"/>
      <c r="H49" s="56"/>
      <c r="I49" s="65"/>
      <c r="J49" s="65"/>
      <c r="K49" s="145" t="str">
        <f>IF('Actif Montants cumulés '!$I$49&gt;0,IF($I$49&gt;0,"OK","ERROR"),"")</f>
        <v/>
      </c>
      <c r="L49" s="145" t="str">
        <f>IF('Actif Montants cumulés '!$J$49&gt;0,IF($J$49&gt;0,"OK","ERROR"),"")</f>
        <v/>
      </c>
      <c r="M49" s="149"/>
      <c r="N49" s="149"/>
      <c r="O49" s="149"/>
      <c r="P49" s="149"/>
    </row>
    <row r="50" spans="1:16" s="54" customFormat="1" ht="20.100000000000001" customHeight="1" x14ac:dyDescent="0.2">
      <c r="A50" s="18" t="s">
        <v>43</v>
      </c>
      <c r="B50" s="57" t="s">
        <v>65</v>
      </c>
      <c r="C50" s="55"/>
      <c r="D50" s="55"/>
      <c r="E50" s="56"/>
      <c r="F50" s="56"/>
      <c r="G50" s="56"/>
      <c r="H50" s="56"/>
      <c r="I50" s="65"/>
      <c r="J50" s="65"/>
      <c r="K50" s="145" t="str">
        <f>IF('Actif Montants cumulés '!$I$50&gt;0,IF($I$50&gt;0,"OK","ERROR"),"")</f>
        <v/>
      </c>
      <c r="L50" s="145" t="str">
        <f>IF('Actif Montants cumulés '!$J$50&gt;0,IF($J$50&gt;0,"OK","ERROR"),"")</f>
        <v/>
      </c>
      <c r="M50" s="149"/>
      <c r="N50" s="149"/>
      <c r="O50" s="149"/>
      <c r="P50" s="149"/>
    </row>
    <row r="51" spans="1:16" s="54" customFormat="1" ht="20.100000000000001" customHeight="1" x14ac:dyDescent="0.2">
      <c r="A51" s="18" t="s">
        <v>44</v>
      </c>
      <c r="B51" s="57" t="s">
        <v>79</v>
      </c>
      <c r="C51" s="55"/>
      <c r="D51" s="55"/>
      <c r="E51" s="56"/>
      <c r="F51" s="56"/>
      <c r="G51" s="56"/>
      <c r="H51" s="56"/>
      <c r="I51" s="65"/>
      <c r="J51" s="65"/>
      <c r="K51" s="145" t="str">
        <f>IF('Actif Montants cumulés '!$I$51&gt;0,IF($I$51&gt;0,"OK","ERROR"),"")</f>
        <v/>
      </c>
      <c r="L51" s="145" t="str">
        <f>IF('Actif Montants cumulés '!$J$51&gt;0,IF($J$51&gt;0,"OK","ERROR"),"")</f>
        <v/>
      </c>
      <c r="M51" s="149"/>
      <c r="N51" s="149"/>
      <c r="O51" s="149"/>
      <c r="P51" s="149"/>
    </row>
    <row r="52" spans="1:16" s="10" customFormat="1" ht="20.100000000000001" customHeight="1" x14ac:dyDescent="0.2">
      <c r="A52" s="18" t="s">
        <v>45</v>
      </c>
      <c r="B52" s="57" t="s">
        <v>80</v>
      </c>
      <c r="C52" s="40"/>
      <c r="D52" s="40"/>
      <c r="E52" s="41"/>
      <c r="F52" s="41"/>
      <c r="G52" s="41"/>
      <c r="H52" s="41"/>
      <c r="I52" s="49"/>
      <c r="J52" s="49"/>
      <c r="K52" s="145" t="str">
        <f>IF('Actif Montants cumulés '!$I$52&gt;0,IF($I$52&gt;0,"OK","ERROR"),"")</f>
        <v/>
      </c>
      <c r="L52" s="145" t="str">
        <f>IF('Actif Montants cumulés '!$J$52&gt;0,IF($J$52&gt;0,"OK","ERROR"),"")</f>
        <v/>
      </c>
      <c r="M52" s="147"/>
      <c r="N52" s="147"/>
      <c r="O52" s="147"/>
      <c r="P52" s="147"/>
    </row>
    <row r="53" spans="1:16" s="10" customFormat="1" ht="20.100000000000001" customHeight="1" x14ac:dyDescent="0.2">
      <c r="A53" s="18" t="s">
        <v>46</v>
      </c>
      <c r="B53" s="57" t="s">
        <v>81</v>
      </c>
      <c r="C53" s="40"/>
      <c r="D53" s="40"/>
      <c r="E53" s="41"/>
      <c r="F53" s="41"/>
      <c r="G53" s="41"/>
      <c r="H53" s="41"/>
      <c r="I53" s="49"/>
      <c r="J53" s="49"/>
      <c r="K53" s="145" t="str">
        <f>IF('Actif Montants cumulés '!$I$53&gt;0,IF($I$53&gt;0,"OK","ERROR"),"")</f>
        <v/>
      </c>
      <c r="L53" s="145" t="str">
        <f>IF('Actif Montants cumulés '!$J$53&gt;0,IF($J$53&gt;0,"OK","ERROR"),"")</f>
        <v/>
      </c>
      <c r="M53" s="147"/>
      <c r="N53" s="147"/>
      <c r="O53" s="147"/>
      <c r="P53" s="147"/>
    </row>
    <row r="54" spans="1:16" s="10" customFormat="1" ht="20.100000000000001" customHeight="1" x14ac:dyDescent="0.2">
      <c r="A54" s="18" t="s">
        <v>47</v>
      </c>
      <c r="B54" s="57" t="s">
        <v>78</v>
      </c>
      <c r="C54" s="40"/>
      <c r="D54" s="40"/>
      <c r="E54" s="41"/>
      <c r="F54" s="41"/>
      <c r="G54" s="41"/>
      <c r="H54" s="41"/>
      <c r="I54" s="49"/>
      <c r="J54" s="49"/>
      <c r="K54" s="145" t="str">
        <f>IF('Actif Montants cumulés '!$I$54&gt;0,IF($I$54&gt;0,"OK","ERROR"),"")</f>
        <v/>
      </c>
      <c r="L54" s="145" t="str">
        <f>IF('Actif Montants cumulés '!$J$54&gt;0,IF($J$54&gt;0,"OK","ERROR"),"")</f>
        <v/>
      </c>
      <c r="M54" s="147"/>
      <c r="N54" s="147"/>
      <c r="O54" s="147"/>
      <c r="P54" s="147"/>
    </row>
    <row r="55" spans="1:16" s="10" customFormat="1" ht="20.100000000000001" customHeight="1" x14ac:dyDescent="0.2">
      <c r="A55" s="18" t="s">
        <v>114</v>
      </c>
      <c r="B55" s="11" t="s">
        <v>104</v>
      </c>
      <c r="C55" s="40"/>
      <c r="D55" s="40"/>
      <c r="E55" s="41"/>
      <c r="F55" s="41"/>
      <c r="G55" s="41"/>
      <c r="H55" s="41"/>
      <c r="I55" s="49"/>
      <c r="J55" s="49"/>
      <c r="K55" s="145" t="str">
        <f>IF('Actif Montants cumulés '!I55&gt;0,IF(I55&gt;0,"OK","ERROR"),"")</f>
        <v/>
      </c>
      <c r="L55" s="145" t="str">
        <f>IF('Actif Montants cumulés '!J55&gt;0,IF(J55&gt;0,"OK","ERROR"),"")</f>
        <v/>
      </c>
      <c r="M55" s="147"/>
      <c r="N55" s="147"/>
      <c r="O55" s="147"/>
      <c r="P55" s="147"/>
    </row>
    <row r="56" spans="1:16" s="10" customFormat="1" ht="20.100000000000001" customHeight="1" x14ac:dyDescent="0.2">
      <c r="A56" s="18">
        <v>6</v>
      </c>
      <c r="B56" s="16" t="s">
        <v>12</v>
      </c>
      <c r="C56" s="14"/>
      <c r="D56" s="14"/>
      <c r="E56" s="36"/>
      <c r="F56" s="36"/>
      <c r="G56" s="36"/>
      <c r="H56" s="36"/>
      <c r="I56" s="36"/>
      <c r="J56" s="36"/>
      <c r="K56" s="147"/>
      <c r="L56" s="147"/>
      <c r="M56" s="147"/>
      <c r="N56" s="147"/>
      <c r="O56" s="147"/>
      <c r="P56" s="147"/>
    </row>
    <row r="57" spans="1:16" s="54" customFormat="1" ht="20.100000000000001" customHeight="1" x14ac:dyDescent="0.2">
      <c r="A57" s="18" t="s">
        <v>48</v>
      </c>
      <c r="B57" s="57" t="s">
        <v>73</v>
      </c>
      <c r="C57" s="52"/>
      <c r="D57" s="52"/>
      <c r="E57" s="53"/>
      <c r="F57" s="53"/>
      <c r="G57" s="53"/>
      <c r="H57" s="53"/>
      <c r="I57" s="65"/>
      <c r="J57" s="65"/>
      <c r="K57" s="145" t="str">
        <f>IF('Actif Montants cumulés '!$I$57&gt;0,IF($I$57&gt;0,"OK","ERROR"),"")</f>
        <v/>
      </c>
      <c r="L57" s="145" t="str">
        <f>IF('Actif Montants cumulés '!$J$57&gt;0,IF($J$57&gt;0,"OK","ERROR"),"")</f>
        <v/>
      </c>
      <c r="M57" s="149"/>
      <c r="N57" s="149"/>
      <c r="O57" s="149"/>
      <c r="P57" s="149"/>
    </row>
    <row r="58" spans="1:16" s="54" customFormat="1" ht="20.100000000000001" customHeight="1" x14ac:dyDescent="0.2">
      <c r="A58" s="18" t="s">
        <v>49</v>
      </c>
      <c r="B58" s="57" t="s">
        <v>76</v>
      </c>
      <c r="C58" s="52"/>
      <c r="D58" s="52"/>
      <c r="E58" s="53"/>
      <c r="F58" s="53"/>
      <c r="G58" s="53"/>
      <c r="H58" s="53"/>
      <c r="I58" s="65"/>
      <c r="J58" s="65"/>
      <c r="K58" s="145" t="str">
        <f>IF('Actif Montants cumulés '!$I$58&gt;0,IF($I$58&gt;0,"OK","ERROR"),"")</f>
        <v/>
      </c>
      <c r="L58" s="145" t="str">
        <f>IF('Actif Montants cumulés '!$J$58&gt;0,IF($J$58&gt;0,"OK","ERROR"),"")</f>
        <v/>
      </c>
      <c r="M58" s="149"/>
      <c r="N58" s="149"/>
      <c r="O58" s="149"/>
      <c r="P58" s="149"/>
    </row>
    <row r="59" spans="1:16" s="54" customFormat="1" ht="20.100000000000001" customHeight="1" x14ac:dyDescent="0.2">
      <c r="A59" s="18" t="s">
        <v>50</v>
      </c>
      <c r="B59" s="57" t="s">
        <v>64</v>
      </c>
      <c r="C59" s="52"/>
      <c r="D59" s="52"/>
      <c r="E59" s="53"/>
      <c r="F59" s="53"/>
      <c r="G59" s="53"/>
      <c r="H59" s="53"/>
      <c r="I59" s="65"/>
      <c r="J59" s="65"/>
      <c r="K59" s="145" t="str">
        <f>IF('Actif Montants cumulés '!$I$59&gt;0,IF($I$59&gt;0,"OK","ERROR"),"")</f>
        <v/>
      </c>
      <c r="L59" s="145" t="str">
        <f>IF('Actif Montants cumulés '!$J$59&gt;0,IF($J$59&gt;0,"OK","ERROR"),"")</f>
        <v/>
      </c>
      <c r="M59" s="149"/>
      <c r="N59" s="149"/>
      <c r="O59" s="149"/>
      <c r="P59" s="149"/>
    </row>
    <row r="60" spans="1:16" s="54" customFormat="1" ht="20.100000000000001" customHeight="1" x14ac:dyDescent="0.2">
      <c r="A60" s="18" t="s">
        <v>51</v>
      </c>
      <c r="B60" s="57" t="s">
        <v>82</v>
      </c>
      <c r="C60" s="52"/>
      <c r="D60" s="52"/>
      <c r="E60" s="53"/>
      <c r="F60" s="53"/>
      <c r="G60" s="53"/>
      <c r="H60" s="53"/>
      <c r="I60" s="65"/>
      <c r="J60" s="65"/>
      <c r="K60" s="145" t="str">
        <f>IF('Actif Montants cumulés '!$I$60&gt;0,IF($I$60&gt;0,"OK","ERROR"),"")</f>
        <v/>
      </c>
      <c r="L60" s="145" t="str">
        <f>IF('Actif Montants cumulés '!$J$60&gt;0,IF($J$60&gt;0,"OK","ERROR"),"")</f>
        <v/>
      </c>
      <c r="M60" s="149"/>
      <c r="N60" s="149"/>
      <c r="O60" s="149"/>
      <c r="P60" s="149"/>
    </row>
    <row r="61" spans="1:16" s="10" customFormat="1" ht="20.100000000000001" customHeight="1" x14ac:dyDescent="0.2">
      <c r="A61" s="18" t="s">
        <v>52</v>
      </c>
      <c r="B61" s="57" t="s">
        <v>83</v>
      </c>
      <c r="C61" s="14"/>
      <c r="D61" s="14"/>
      <c r="E61" s="36"/>
      <c r="F61" s="36"/>
      <c r="G61" s="36"/>
      <c r="H61" s="36"/>
      <c r="I61" s="35"/>
      <c r="J61" s="35"/>
      <c r="K61" s="145" t="str">
        <f>IF('Actif Montants cumulés '!$I$61&gt;0,IF($I$61&gt;0,"OK","ERROR"),"")</f>
        <v/>
      </c>
      <c r="L61" s="145" t="str">
        <f>IF('Actif Montants cumulés '!$J$61&gt;0,IF($J$61&gt;0,"OK","ERROR"),"")</f>
        <v/>
      </c>
      <c r="M61" s="147"/>
      <c r="N61" s="147"/>
      <c r="O61" s="147"/>
      <c r="P61" s="147"/>
    </row>
    <row r="62" spans="1:16" s="10" customFormat="1" ht="20.100000000000001" customHeight="1" x14ac:dyDescent="0.2">
      <c r="A62" s="18" t="s">
        <v>53</v>
      </c>
      <c r="B62" s="57" t="s">
        <v>84</v>
      </c>
      <c r="C62" s="14"/>
      <c r="D62" s="14"/>
      <c r="E62" s="36"/>
      <c r="F62" s="36"/>
      <c r="G62" s="36"/>
      <c r="H62" s="36"/>
      <c r="I62" s="35"/>
      <c r="J62" s="35"/>
      <c r="K62" s="145" t="str">
        <f>IF('Actif Montants cumulés '!$I$62&gt;0,IF($I$62&gt;0,"OK","ERROR"),"")</f>
        <v/>
      </c>
      <c r="L62" s="145" t="str">
        <f>IF('Actif Montants cumulés '!$J$62&gt;0,IF($J$62&gt;0,"OK","ERROR"),"")</f>
        <v/>
      </c>
      <c r="M62" s="147"/>
      <c r="N62" s="147"/>
      <c r="O62" s="147"/>
      <c r="P62" s="147"/>
    </row>
    <row r="63" spans="1:16" s="10" customFormat="1" ht="20.100000000000001" customHeight="1" x14ac:dyDescent="0.2">
      <c r="A63" s="18" t="s">
        <v>54</v>
      </c>
      <c r="B63" s="57" t="s">
        <v>81</v>
      </c>
      <c r="C63" s="14"/>
      <c r="D63" s="14"/>
      <c r="E63" s="36"/>
      <c r="F63" s="36"/>
      <c r="G63" s="36"/>
      <c r="H63" s="36"/>
      <c r="I63" s="35"/>
      <c r="J63" s="35"/>
      <c r="K63" s="145" t="str">
        <f>IF('Actif Montants cumulés '!$I$63&gt;0,IF($I$63&gt;0,"OK","ERROR"),"")</f>
        <v/>
      </c>
      <c r="L63" s="145" t="str">
        <f>IF('Actif Montants cumulés '!$J$63&gt;0,IF($J$63&gt;0,"OK","ERROR"),"")</f>
        <v/>
      </c>
      <c r="M63" s="147"/>
      <c r="N63" s="147"/>
      <c r="O63" s="147"/>
      <c r="P63" s="147"/>
    </row>
    <row r="64" spans="1:16" s="10" customFormat="1" ht="20.100000000000001" customHeight="1" x14ac:dyDescent="0.2">
      <c r="A64" s="18" t="s">
        <v>55</v>
      </c>
      <c r="B64" s="57" t="s">
        <v>78</v>
      </c>
      <c r="C64" s="14"/>
      <c r="D64" s="14"/>
      <c r="E64" s="36"/>
      <c r="F64" s="36"/>
      <c r="G64" s="36"/>
      <c r="H64" s="36"/>
      <c r="I64" s="35"/>
      <c r="J64" s="35"/>
      <c r="K64" s="145" t="str">
        <f>IF('Actif Montants cumulés '!$I$64&gt;0,IF($I$64&gt;0,"OK","ERROR"),"")</f>
        <v/>
      </c>
      <c r="L64" s="145" t="str">
        <f>IF('Actif Montants cumulés '!$J$64&gt;0,IF($J$64&gt;0,"OK","ERROR"),"")</f>
        <v/>
      </c>
      <c r="M64" s="147"/>
      <c r="N64" s="147"/>
      <c r="O64" s="147"/>
      <c r="P64" s="147"/>
    </row>
    <row r="65" spans="1:16" s="10" customFormat="1" ht="20.100000000000001" customHeight="1" x14ac:dyDescent="0.2">
      <c r="A65" s="18" t="s">
        <v>115</v>
      </c>
      <c r="B65" s="11" t="s">
        <v>104</v>
      </c>
      <c r="C65" s="14"/>
      <c r="D65" s="14"/>
      <c r="E65" s="36"/>
      <c r="F65" s="36"/>
      <c r="G65" s="36"/>
      <c r="H65" s="36"/>
      <c r="I65" s="35"/>
      <c r="J65" s="35"/>
      <c r="K65" s="145" t="str">
        <f>IF('Actif Montants cumulés '!I65&gt;0,IF(I65&gt;0,"OK","ERROR"),"")</f>
        <v/>
      </c>
      <c r="L65" s="145" t="str">
        <f>IF('Actif Montants cumulés '!J65&gt;0,IF(J65&gt;0,"OK","ERROR"),"")</f>
        <v/>
      </c>
      <c r="M65" s="147"/>
      <c r="N65" s="147"/>
      <c r="O65" s="147"/>
      <c r="P65" s="147"/>
    </row>
    <row r="66" spans="1:16" s="10" customFormat="1" ht="20.100000000000001" customHeight="1" x14ac:dyDescent="0.2">
      <c r="A66" s="18">
        <v>7</v>
      </c>
      <c r="B66" s="16" t="s">
        <v>13</v>
      </c>
      <c r="C66" s="14"/>
      <c r="D66" s="14"/>
      <c r="E66" s="36"/>
      <c r="F66" s="36"/>
      <c r="G66" s="36"/>
      <c r="H66" s="36"/>
      <c r="I66" s="36"/>
      <c r="J66" s="36"/>
      <c r="K66" s="147"/>
      <c r="L66" s="147"/>
      <c r="M66" s="147"/>
      <c r="N66" s="147"/>
      <c r="O66" s="147"/>
      <c r="P66" s="147"/>
    </row>
    <row r="67" spans="1:16" s="10" customFormat="1" ht="20.100000000000001" customHeight="1" x14ac:dyDescent="0.2">
      <c r="A67" s="18" t="s">
        <v>56</v>
      </c>
      <c r="B67" s="57" t="s">
        <v>73</v>
      </c>
      <c r="C67" s="14"/>
      <c r="D67" s="14"/>
      <c r="E67" s="36"/>
      <c r="F67" s="36"/>
      <c r="G67" s="36"/>
      <c r="H67" s="36"/>
      <c r="I67" s="65"/>
      <c r="J67" s="65"/>
      <c r="K67" s="145" t="str">
        <f>IF('Actif Montants cumulés '!$I$67&gt;0,IF($I$67&gt;0,"OK","ERROR"),"")</f>
        <v/>
      </c>
      <c r="L67" s="145" t="str">
        <f>IF('Actif Montants cumulés '!$J$67&gt;0,IF($J$67&gt;0,"OK","ERROR"),"")</f>
        <v/>
      </c>
      <c r="M67" s="147"/>
      <c r="N67" s="147"/>
      <c r="O67" s="147"/>
      <c r="P67" s="147"/>
    </row>
    <row r="68" spans="1:16" s="54" customFormat="1" ht="20.100000000000001" customHeight="1" x14ac:dyDescent="0.2">
      <c r="A68" s="18" t="s">
        <v>57</v>
      </c>
      <c r="B68" s="57" t="s">
        <v>76</v>
      </c>
      <c r="C68" s="52"/>
      <c r="D68" s="52"/>
      <c r="E68" s="53"/>
      <c r="F68" s="53"/>
      <c r="G68" s="53"/>
      <c r="H68" s="53"/>
      <c r="I68" s="65"/>
      <c r="J68" s="65"/>
      <c r="K68" s="145" t="str">
        <f>IF('Actif Montants cumulés '!$I$68&gt;0,IF($I$68&gt;0,"OK","ERROR"),"")</f>
        <v/>
      </c>
      <c r="L68" s="145" t="str">
        <f>IF('Actif Montants cumulés '!$J$68&gt;0,IF($J$68&gt;0,"OK","ERROR"),"")</f>
        <v/>
      </c>
      <c r="M68" s="149"/>
      <c r="N68" s="149"/>
      <c r="O68" s="149"/>
      <c r="P68" s="149"/>
    </row>
    <row r="69" spans="1:16" s="54" customFormat="1" ht="20.100000000000001" customHeight="1" x14ac:dyDescent="0.2">
      <c r="A69" s="18" t="s">
        <v>58</v>
      </c>
      <c r="B69" s="57" t="s">
        <v>64</v>
      </c>
      <c r="C69" s="52"/>
      <c r="D69" s="52"/>
      <c r="E69" s="53"/>
      <c r="F69" s="53"/>
      <c r="G69" s="53"/>
      <c r="H69" s="53"/>
      <c r="I69" s="65"/>
      <c r="J69" s="65"/>
      <c r="K69" s="145" t="str">
        <f>IF('Actif Montants cumulés '!$I$69&gt;0,IF($I$69&gt;0,"OK","ERROR"),"")</f>
        <v/>
      </c>
      <c r="L69" s="145" t="str">
        <f>IF('Actif Montants cumulés '!$J$69&gt;0,IF($J$69&gt;0,"OK","ERROR"),"")</f>
        <v/>
      </c>
      <c r="M69" s="149"/>
      <c r="N69" s="149"/>
      <c r="O69" s="149"/>
      <c r="P69" s="149"/>
    </row>
    <row r="70" spans="1:16" s="54" customFormat="1" ht="20.100000000000001" customHeight="1" x14ac:dyDescent="0.2">
      <c r="A70" s="18" t="s">
        <v>59</v>
      </c>
      <c r="B70" s="57" t="s">
        <v>65</v>
      </c>
      <c r="C70" s="52"/>
      <c r="D70" s="52"/>
      <c r="E70" s="53"/>
      <c r="F70" s="53"/>
      <c r="G70" s="53"/>
      <c r="H70" s="53"/>
      <c r="I70" s="65"/>
      <c r="J70" s="65"/>
      <c r="K70" s="145" t="str">
        <f>IF('Actif Montants cumulés '!$I$70&gt;0,IF($I$70&gt;0,"OK","ERROR"),"")</f>
        <v/>
      </c>
      <c r="L70" s="145" t="str">
        <f>IF('Actif Montants cumulés '!$J$70&gt;0,IF($J$70&gt;0,"OK","ERROR"),"")</f>
        <v/>
      </c>
      <c r="M70" s="149"/>
      <c r="N70" s="149"/>
      <c r="O70" s="149"/>
      <c r="P70" s="149"/>
    </row>
    <row r="71" spans="1:16" s="54" customFormat="1" ht="20.100000000000001" customHeight="1" x14ac:dyDescent="0.2">
      <c r="A71" s="18" t="s">
        <v>60</v>
      </c>
      <c r="B71" s="57" t="s">
        <v>75</v>
      </c>
      <c r="C71" s="52"/>
      <c r="D71" s="52"/>
      <c r="E71" s="53"/>
      <c r="F71" s="53"/>
      <c r="G71" s="53"/>
      <c r="H71" s="53"/>
      <c r="I71" s="65"/>
      <c r="J71" s="65"/>
      <c r="K71" s="145" t="str">
        <f>IF('Actif Montants cumulés '!$I$71&gt;0,IF($I$71&gt;0,"OK","ERROR"),"")</f>
        <v/>
      </c>
      <c r="L71" s="145" t="str">
        <f>IF('Actif Montants cumulés '!$J$71&gt;0,IF($J$71&gt;0,"OK","ERROR"),"")</f>
        <v/>
      </c>
      <c r="M71" s="149"/>
      <c r="N71" s="149"/>
      <c r="O71" s="149"/>
      <c r="P71" s="149"/>
    </row>
    <row r="72" spans="1:16" s="85" customFormat="1" ht="20.100000000000001" customHeight="1" x14ac:dyDescent="0.2">
      <c r="A72" s="18" t="s">
        <v>61</v>
      </c>
      <c r="B72" s="57" t="s">
        <v>85</v>
      </c>
      <c r="C72" s="82"/>
      <c r="D72" s="82"/>
      <c r="E72" s="83"/>
      <c r="F72" s="83"/>
      <c r="G72" s="83"/>
      <c r="H72" s="83"/>
      <c r="I72" s="65"/>
      <c r="J72" s="84"/>
      <c r="K72" s="145" t="str">
        <f>IF('Actif Montants cumulés '!$I$72&gt;0,IF($I$72&gt;0,"OK","ERROR"),"")</f>
        <v/>
      </c>
      <c r="L72" s="145" t="str">
        <f>IF('Actif Montants cumulés '!$J$72&gt;0,IF($J$72&gt;0,"OK","ERROR"),"")</f>
        <v/>
      </c>
      <c r="M72" s="150"/>
      <c r="N72" s="150"/>
      <c r="O72" s="150"/>
      <c r="P72" s="150"/>
    </row>
    <row r="73" spans="1:16" s="85" customFormat="1" ht="20.100000000000001" customHeight="1" x14ac:dyDescent="0.2">
      <c r="A73" s="18" t="s">
        <v>62</v>
      </c>
      <c r="B73" s="57" t="s">
        <v>86</v>
      </c>
      <c r="C73" s="82"/>
      <c r="D73" s="82"/>
      <c r="E73" s="83"/>
      <c r="F73" s="83"/>
      <c r="G73" s="83"/>
      <c r="H73" s="83"/>
      <c r="I73" s="84"/>
      <c r="J73" s="84"/>
      <c r="K73" s="145" t="str">
        <f>IF('Actif Montants cumulés '!$I$73&gt;0,IF($I$73&gt;0,"OK","ERROR"),"")</f>
        <v/>
      </c>
      <c r="L73" s="145" t="str">
        <f>IF('Actif Montants cumulés '!$J$73&gt;0,IF($J$73&gt;0,"OK","ERROR"),"")</f>
        <v/>
      </c>
      <c r="M73" s="150"/>
      <c r="N73" s="150"/>
      <c r="O73" s="150"/>
      <c r="P73" s="150"/>
    </row>
    <row r="74" spans="1:16" s="85" customFormat="1" ht="20.100000000000001" customHeight="1" thickBot="1" x14ac:dyDescent="0.25">
      <c r="A74" s="30" t="s">
        <v>63</v>
      </c>
      <c r="B74" s="57" t="s">
        <v>78</v>
      </c>
      <c r="C74" s="86"/>
      <c r="D74" s="86"/>
      <c r="E74" s="87"/>
      <c r="F74" s="87"/>
      <c r="G74" s="87"/>
      <c r="H74" s="87"/>
      <c r="I74" s="88"/>
      <c r="J74" s="88"/>
      <c r="K74" s="145" t="str">
        <f>IF('Actif Montants cumulés '!$I74&gt;0,IF($I74&gt;0,"OK","ERROR"),"")</f>
        <v/>
      </c>
      <c r="L74" s="145" t="str">
        <f>IF('Actif Montants cumulés '!$J$74&gt;0,IF($J$74&gt;0,"OK","ERROR"),"")</f>
        <v/>
      </c>
      <c r="M74" s="150"/>
      <c r="N74" s="150"/>
      <c r="O74" s="150"/>
      <c r="P74" s="150"/>
    </row>
    <row r="75" spans="1:16" ht="16.5" customHeight="1" thickBot="1" x14ac:dyDescent="0.25">
      <c r="A75" s="117" t="s">
        <v>116</v>
      </c>
      <c r="B75" s="123" t="s">
        <v>104</v>
      </c>
      <c r="C75" s="62"/>
      <c r="D75" s="62"/>
      <c r="E75" s="63"/>
      <c r="F75" s="63"/>
      <c r="G75" s="63"/>
      <c r="H75" s="63"/>
      <c r="I75" s="64"/>
      <c r="J75" s="64"/>
      <c r="K75" s="145" t="str">
        <f>IF('Actif Montants cumulés '!I75&gt;0,IF(I75&gt;0,"OK","ERROR"),"")</f>
        <v/>
      </c>
      <c r="L75" s="145" t="str">
        <f>IF('Actif Montants cumulés '!J75&gt;0,IF(J75&gt;0,"OK","ERROR"),"")</f>
        <v/>
      </c>
    </row>
    <row r="76" spans="1:16" ht="13.5" thickBot="1" x14ac:dyDescent="0.25">
      <c r="A76" s="124">
        <v>8</v>
      </c>
      <c r="B76" s="125" t="s">
        <v>117</v>
      </c>
      <c r="C76" s="120"/>
      <c r="D76" s="121"/>
      <c r="E76" s="120"/>
      <c r="F76" s="121"/>
      <c r="G76" s="120"/>
      <c r="H76" s="121"/>
      <c r="I76" s="120"/>
      <c r="J76" s="122"/>
      <c r="K76" s="145" t="str">
        <f>IF('Actif Montants cumulés '!C76&gt;0,IF(C76&gt;0,"OK","ERROR"),"")</f>
        <v/>
      </c>
      <c r="L76" s="145" t="str">
        <f>IF('Actif Montants cumulés '!E76&gt;0,IF(E76&gt;0,"OK","ERROR"),"")</f>
        <v/>
      </c>
      <c r="M76" s="145" t="str">
        <f>IF('Actif Montants cumulés '!G76&gt;0,IF(G76&gt;0,"OK","ERROR"),"")</f>
        <v/>
      </c>
      <c r="N76" s="145" t="str">
        <f>IF('Actif Montants cumulés '!I76&gt;0,IF(I76&gt;0,"OK","ERROR"),"")</f>
        <v/>
      </c>
    </row>
    <row r="78" spans="1:16" ht="26.1" customHeight="1" x14ac:dyDescent="0.2"/>
    <row r="79" spans="1:16" ht="26.1" customHeight="1" x14ac:dyDescent="0.2"/>
    <row r="80" spans="1:16" ht="26.1" customHeight="1" x14ac:dyDescent="0.2"/>
    <row r="81" ht="26.1" customHeight="1" x14ac:dyDescent="0.2"/>
    <row r="82" ht="26.1" customHeight="1" x14ac:dyDescent="0.2"/>
    <row r="83" ht="26.1" customHeight="1" x14ac:dyDescent="0.2"/>
  </sheetData>
  <mergeCells count="13">
    <mergeCell ref="K12:P12"/>
    <mergeCell ref="A5:J5"/>
    <mergeCell ref="A6:J6"/>
    <mergeCell ref="A1:J1"/>
    <mergeCell ref="A2:J2"/>
    <mergeCell ref="A3:J3"/>
    <mergeCell ref="A4:J4"/>
    <mergeCell ref="A7:J7"/>
    <mergeCell ref="C10:D10"/>
    <mergeCell ref="E10:F10"/>
    <mergeCell ref="G10:H10"/>
    <mergeCell ref="I10:J10"/>
    <mergeCell ref="B10:B12"/>
  </mergeCells>
  <phoneticPr fontId="6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4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75" zoomScaleNormal="75" workbookViewId="0">
      <selection activeCell="L18" sqref="L18"/>
    </sheetView>
  </sheetViews>
  <sheetFormatPr baseColWidth="10" defaultRowHeight="12.75" x14ac:dyDescent="0.2"/>
  <cols>
    <col min="1" max="1" width="4.140625" style="5" customWidth="1"/>
    <col min="2" max="2" width="58.140625" customWidth="1"/>
    <col min="3" max="3" width="15.140625" style="51" bestFit="1" customWidth="1"/>
    <col min="4" max="4" width="17.140625" style="51" customWidth="1"/>
  </cols>
  <sheetData>
    <row r="1" spans="1:8" ht="20.100000000000001" customHeight="1" x14ac:dyDescent="0.2">
      <c r="A1" s="170" t="s">
        <v>35</v>
      </c>
      <c r="B1" s="171"/>
      <c r="C1" s="171"/>
      <c r="D1" s="172"/>
    </row>
    <row r="2" spans="1:8" ht="13.5" customHeight="1" x14ac:dyDescent="0.2">
      <c r="A2" s="173"/>
      <c r="B2" s="174"/>
      <c r="C2" s="174"/>
      <c r="D2" s="182"/>
    </row>
    <row r="3" spans="1:8" ht="13.5" customHeight="1" x14ac:dyDescent="0.2">
      <c r="A3" s="177"/>
      <c r="B3" s="168"/>
      <c r="C3" s="168"/>
      <c r="D3" s="169"/>
    </row>
    <row r="4" spans="1:8" ht="13.5" customHeight="1" x14ac:dyDescent="0.2">
      <c r="A4" s="167"/>
      <c r="B4" s="168"/>
      <c r="C4" s="168"/>
      <c r="D4" s="169"/>
    </row>
    <row r="5" spans="1:8" ht="13.5" customHeight="1" x14ac:dyDescent="0.2">
      <c r="A5" s="167"/>
      <c r="B5" s="168"/>
      <c r="C5" s="168"/>
      <c r="D5" s="169"/>
    </row>
    <row r="6" spans="1:8" ht="13.5" customHeight="1" x14ac:dyDescent="0.2">
      <c r="A6" s="185"/>
      <c r="B6" s="186"/>
      <c r="C6" s="186"/>
      <c r="D6" s="187"/>
    </row>
    <row r="7" spans="1:8" ht="13.5" customHeight="1" thickBot="1" x14ac:dyDescent="0.25">
      <c r="A7" s="153"/>
      <c r="B7" s="154"/>
      <c r="C7" s="154"/>
      <c r="D7" s="155"/>
    </row>
    <row r="9" spans="1:8" ht="13.5" thickBot="1" x14ac:dyDescent="0.25"/>
    <row r="10" spans="1:8" s="50" customFormat="1" ht="33" customHeight="1" x14ac:dyDescent="0.2">
      <c r="A10" s="66"/>
      <c r="B10" s="161" t="s">
        <v>88</v>
      </c>
      <c r="C10" s="96" t="s">
        <v>0</v>
      </c>
      <c r="D10" s="97" t="s">
        <v>3</v>
      </c>
    </row>
    <row r="11" spans="1:8" x14ac:dyDescent="0.2">
      <c r="A11" s="7"/>
      <c r="B11" s="183"/>
      <c r="C11" s="95"/>
      <c r="D11" s="95"/>
      <c r="E11" s="180" t="s">
        <v>125</v>
      </c>
      <c r="F11" s="181"/>
      <c r="G11" s="181"/>
      <c r="H11" s="181"/>
    </row>
    <row r="12" spans="1:8" ht="13.5" thickBot="1" x14ac:dyDescent="0.25">
      <c r="A12" s="44"/>
      <c r="B12" s="184"/>
      <c r="C12" s="1">
        <v>1</v>
      </c>
      <c r="D12" s="1">
        <v>2</v>
      </c>
    </row>
    <row r="13" spans="1:8" ht="14.25" customHeight="1" x14ac:dyDescent="0.2">
      <c r="A13" s="131">
        <v>1</v>
      </c>
      <c r="B13" s="136" t="s">
        <v>89</v>
      </c>
      <c r="C13" s="43"/>
      <c r="D13" s="133"/>
      <c r="E13" s="146" t="str">
        <f>IF('Actif Montants cumulés '!$C$14+'Actif Montants cumulés '!$C$15+'Actif Montants cumulés '!$C$16&gt;0,IF($C$13&gt;0,"OK","ERROR"),"")</f>
        <v/>
      </c>
      <c r="F13" s="146" t="str">
        <f>IF('Actif Montants cumulés '!$E$14+'Actif Montants cumulés '!$E$15+'Actif Montants cumulés '!$E$16&gt;0,IF($D$13&gt;0,"OK","ERROR"),"")</f>
        <v/>
      </c>
    </row>
    <row r="14" spans="1:8" ht="14.25" customHeight="1" x14ac:dyDescent="0.2">
      <c r="A14" s="132" t="s">
        <v>20</v>
      </c>
      <c r="B14" s="137" t="s">
        <v>96</v>
      </c>
      <c r="C14" s="126"/>
      <c r="D14" s="134"/>
    </row>
    <row r="15" spans="1:8" ht="14.25" customHeight="1" x14ac:dyDescent="0.2">
      <c r="A15" s="132" t="s">
        <v>118</v>
      </c>
      <c r="B15" s="137" t="s">
        <v>98</v>
      </c>
      <c r="C15" s="126"/>
      <c r="D15" s="134"/>
    </row>
    <row r="16" spans="1:8" ht="14.25" customHeight="1" x14ac:dyDescent="0.2">
      <c r="A16" s="132" t="s">
        <v>119</v>
      </c>
      <c r="B16" s="137" t="s">
        <v>120</v>
      </c>
      <c r="C16" s="126"/>
      <c r="D16" s="134"/>
    </row>
    <row r="17" spans="1:6" ht="14.25" customHeight="1" x14ac:dyDescent="0.2">
      <c r="A17" s="132" t="s">
        <v>121</v>
      </c>
      <c r="B17" s="137" t="s">
        <v>102</v>
      </c>
      <c r="C17" s="126"/>
      <c r="D17" s="134"/>
    </row>
    <row r="18" spans="1:6" x14ac:dyDescent="0.2">
      <c r="A18" s="108">
        <v>2</v>
      </c>
      <c r="B18" s="138" t="s">
        <v>90</v>
      </c>
      <c r="C18" s="111"/>
      <c r="D18" s="135"/>
      <c r="E18" s="146" t="str">
        <f>IF('Actif Montants cumulés '!$C$23+'Actif Montants cumulés '!$C$24+'Actif Montants cumulés '!$C$25+'Actif Montants cumulés '!$C$26&gt;0,IF('Actif données compl TEG '!$C$18&gt;0,"OK","ERROR"),"")</f>
        <v/>
      </c>
      <c r="F18" s="146" t="str">
        <f>IF('Actif Montants cumulés '!$E$23+'Actif Montants cumulés '!$E$24+'Actif Montants cumulés '!$E$25+'Actif Montants cumulés '!$E$26&gt;0,IF('Actif données compl TEG '!$D$18&gt;0,"OK","ERROR"),"")</f>
        <v/>
      </c>
    </row>
    <row r="19" spans="1:6" x14ac:dyDescent="0.2">
      <c r="A19" s="127" t="s">
        <v>23</v>
      </c>
      <c r="B19" s="139" t="s">
        <v>122</v>
      </c>
      <c r="C19" s="142"/>
      <c r="D19" s="128"/>
    </row>
    <row r="20" spans="1:6" x14ac:dyDescent="0.2">
      <c r="A20" s="127" t="s">
        <v>24</v>
      </c>
      <c r="B20" s="140" t="s">
        <v>123</v>
      </c>
      <c r="C20" s="142"/>
      <c r="D20" s="128"/>
    </row>
    <row r="21" spans="1:6" x14ac:dyDescent="0.2">
      <c r="A21" s="127" t="s">
        <v>25</v>
      </c>
      <c r="B21" s="140" t="s">
        <v>124</v>
      </c>
      <c r="C21" s="142"/>
      <c r="D21" s="128"/>
    </row>
    <row r="22" spans="1:6" ht="13.5" thickBot="1" x14ac:dyDescent="0.25">
      <c r="A22" s="129">
        <v>3</v>
      </c>
      <c r="B22" s="141" t="s">
        <v>117</v>
      </c>
      <c r="C22" s="143"/>
      <c r="D22" s="130"/>
    </row>
  </sheetData>
  <customSheetViews>
    <customSheetView guid="{F838536C-70FF-4B23-9C52-D0CD2F588712}" showRuler="0">
      <selection activeCell="A7" sqref="A1:A7"/>
      <pageMargins left="0.78740157499999996" right="0.78740157499999996" top="0.984251969" bottom="0.984251969" header="0.4921259845" footer="0.4921259845"/>
      <headerFooter alignWithMargins="0"/>
    </customSheetView>
  </customSheetViews>
  <mergeCells count="9">
    <mergeCell ref="E11:H11"/>
    <mergeCell ref="A1:D1"/>
    <mergeCell ref="A2:D2"/>
    <mergeCell ref="A3:D3"/>
    <mergeCell ref="A4:D4"/>
    <mergeCell ref="B10:B12"/>
    <mergeCell ref="A5:D5"/>
    <mergeCell ref="A6:D6"/>
    <mergeCell ref="A7:D7"/>
  </mergeCells>
  <phoneticPr fontId="9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opLeftCell="B1" zoomScale="75" zoomScaleNormal="100" workbookViewId="0">
      <selection activeCell="G14" sqref="G14"/>
    </sheetView>
  </sheetViews>
  <sheetFormatPr baseColWidth="10" defaultRowHeight="12.75" x14ac:dyDescent="0.2"/>
  <cols>
    <col min="1" max="1" width="4.140625" style="5" customWidth="1"/>
    <col min="2" max="2" width="58.140625" customWidth="1"/>
    <col min="3" max="6" width="26.7109375" customWidth="1"/>
  </cols>
  <sheetData>
    <row r="1" spans="1:10" ht="20.100000000000001" customHeight="1" x14ac:dyDescent="0.2">
      <c r="A1" s="170" t="s">
        <v>35</v>
      </c>
      <c r="B1" s="171"/>
      <c r="C1" s="171"/>
      <c r="D1" s="171"/>
      <c r="E1" s="171"/>
      <c r="F1" s="172"/>
    </row>
    <row r="2" spans="1:10" x14ac:dyDescent="0.2">
      <c r="A2" s="188"/>
      <c r="B2" s="189"/>
      <c r="C2" s="189"/>
      <c r="D2" s="168"/>
      <c r="E2" s="168"/>
      <c r="F2" s="169"/>
    </row>
    <row r="3" spans="1:10" x14ac:dyDescent="0.2">
      <c r="A3" s="177"/>
      <c r="B3" s="168"/>
      <c r="C3" s="168"/>
      <c r="D3" s="168"/>
      <c r="E3" s="168"/>
      <c r="F3" s="169"/>
    </row>
    <row r="4" spans="1:10" x14ac:dyDescent="0.2">
      <c r="A4" s="167"/>
      <c r="B4" s="168"/>
      <c r="C4" s="168"/>
      <c r="D4" s="168"/>
      <c r="E4" s="168"/>
      <c r="F4" s="169"/>
    </row>
    <row r="5" spans="1:10" x14ac:dyDescent="0.2">
      <c r="A5" s="167"/>
      <c r="B5" s="168"/>
      <c r="C5" s="168"/>
      <c r="D5" s="168"/>
      <c r="E5" s="168"/>
      <c r="F5" s="169"/>
    </row>
    <row r="6" spans="1:10" x14ac:dyDescent="0.2">
      <c r="A6" s="167"/>
      <c r="B6" s="168"/>
      <c r="C6" s="168"/>
      <c r="D6" s="168"/>
      <c r="E6" s="168"/>
      <c r="F6" s="169"/>
    </row>
    <row r="7" spans="1:10" ht="13.5" thickBot="1" x14ac:dyDescent="0.25">
      <c r="A7" s="153"/>
      <c r="B7" s="154"/>
      <c r="C7" s="154"/>
      <c r="D7" s="154"/>
      <c r="E7" s="154"/>
      <c r="F7" s="155"/>
    </row>
    <row r="9" spans="1:10" ht="13.5" thickBot="1" x14ac:dyDescent="0.25"/>
    <row r="10" spans="1:10" s="10" customFormat="1" ht="28.5" customHeight="1" x14ac:dyDescent="0.2">
      <c r="A10" s="72"/>
      <c r="B10" s="161" t="s">
        <v>93</v>
      </c>
      <c r="C10" s="92" t="s">
        <v>0</v>
      </c>
      <c r="D10" s="92" t="s">
        <v>3</v>
      </c>
      <c r="E10" s="92" t="s">
        <v>34</v>
      </c>
      <c r="F10" s="93" t="s">
        <v>4</v>
      </c>
    </row>
    <row r="11" spans="1:10" x14ac:dyDescent="0.2">
      <c r="A11" s="7"/>
      <c r="B11" s="162"/>
      <c r="C11" s="91"/>
      <c r="D11" s="91"/>
      <c r="E11" s="91"/>
      <c r="F11" s="91"/>
    </row>
    <row r="12" spans="1:10" ht="13.5" thickBot="1" x14ac:dyDescent="0.25">
      <c r="A12" s="7"/>
      <c r="B12" s="163"/>
      <c r="C12" s="1">
        <v>1</v>
      </c>
      <c r="D12" s="1">
        <v>2</v>
      </c>
      <c r="E12" s="1">
        <v>3</v>
      </c>
      <c r="F12" s="1">
        <v>4</v>
      </c>
      <c r="G12" s="180" t="s">
        <v>125</v>
      </c>
      <c r="H12" s="181"/>
      <c r="I12" s="181"/>
      <c r="J12" s="181"/>
    </row>
    <row r="13" spans="1:10" s="10" customFormat="1" ht="20.100000000000001" customHeight="1" x14ac:dyDescent="0.2">
      <c r="A13" s="70">
        <v>1</v>
      </c>
      <c r="B13" s="31" t="s">
        <v>1</v>
      </c>
      <c r="C13" s="9"/>
      <c r="D13" s="9"/>
      <c r="E13" s="9"/>
      <c r="F13" s="9"/>
    </row>
    <row r="14" spans="1:10" s="10" customFormat="1" ht="20.100000000000001" customHeight="1" x14ac:dyDescent="0.2">
      <c r="A14" s="18" t="s">
        <v>20</v>
      </c>
      <c r="B14" s="68" t="s">
        <v>67</v>
      </c>
      <c r="C14" s="19"/>
      <c r="D14" s="19"/>
      <c r="E14" s="19"/>
      <c r="F14" s="19"/>
      <c r="G14" s="145" t="str">
        <f>IF('Passif TESE '!$C$14&gt;=0,IF('Passif Montants cumulés '!$C$14&gt;=1,"OK","ERROR"),"")</f>
        <v>ERROR</v>
      </c>
      <c r="H14" s="145" t="str">
        <f>IF('Passif TESE '!$D$14&gt;=0,IF('Passif Montants cumulés '!$D$14&gt;=1,"OK","ERROR"),"")</f>
        <v>ERROR</v>
      </c>
      <c r="I14" s="145" t="str">
        <f>IF('Passif TESE '!$E$14&gt;=0,IF('Passif Montants cumulés '!$E$14&gt;=1,"OK","ERROR"),"")</f>
        <v>ERROR</v>
      </c>
      <c r="J14" s="145" t="str">
        <f>IF('Passif TESE '!$F$14&gt;=0,IF('Passif Montants cumulés '!$F$14&gt;=1,"OK","ERROR"),"")</f>
        <v>ERROR</v>
      </c>
    </row>
    <row r="15" spans="1:10" s="10" customFormat="1" ht="20.100000000000001" customHeight="1" x14ac:dyDescent="0.2">
      <c r="A15" s="18" t="s">
        <v>21</v>
      </c>
      <c r="B15" s="68" t="s">
        <v>68</v>
      </c>
      <c r="C15" s="20"/>
      <c r="D15" s="20"/>
      <c r="E15" s="20"/>
      <c r="F15" s="20"/>
      <c r="G15" s="145" t="str">
        <f>IF('Passif TESE '!$C$15&gt;=0,IF('Passif Montants cumulés '!$C$15&gt;=1,"OK","ERROR"),"")</f>
        <v>ERROR</v>
      </c>
      <c r="H15" s="145" t="str">
        <f>IF('Passif TESE '!$D$15&gt;=0,IF('Passif Montants cumulés '!$D$15&gt;=1,"OK","ERROR"),"")</f>
        <v>ERROR</v>
      </c>
      <c r="I15" s="145" t="str">
        <f>IF('Passif TESE '!$E$15&gt;=0,IF('Passif Montants cumulés '!$E$15&gt;=1,"OK","ERROR"),"")</f>
        <v>ERROR</v>
      </c>
      <c r="J15" s="145" t="str">
        <f>IF('Passif TESE '!$F$15&gt;=0,IF('Passif Montants cumulés '!$F$15&gt;=1,"OK","ERROR"),"")</f>
        <v>ERROR</v>
      </c>
    </row>
    <row r="16" spans="1:10" s="10" customFormat="1" ht="20.100000000000001" customHeight="1" x14ac:dyDescent="0.2">
      <c r="A16" s="18" t="s">
        <v>22</v>
      </c>
      <c r="B16" s="68" t="s">
        <v>69</v>
      </c>
      <c r="C16" s="20"/>
      <c r="D16" s="20"/>
      <c r="E16" s="20"/>
      <c r="F16" s="20"/>
      <c r="G16" s="145" t="str">
        <f>IF('Passif TESE '!$C$16&gt;=0,IF('Passif Montants cumulés '!$C$16&gt;=1,"OK","ERROR"),"")</f>
        <v>ERROR</v>
      </c>
      <c r="H16" s="145" t="str">
        <f>IF('Passif TESE '!$D$16&gt;=0,IF('Passif Montants cumulés '!$D$16&gt;=1,"OK","ERROR"),"")</f>
        <v>ERROR</v>
      </c>
      <c r="I16" s="145" t="str">
        <f>IF('Passif TESE '!$E$16&gt;=0,IF('Passif Montants cumulés '!$E$16&gt;=1,"OK","ERROR"),"")</f>
        <v>ERROR</v>
      </c>
      <c r="J16" s="145" t="str">
        <f>IF('Passif TESE '!$F$16&gt;=0,IF('Passif Montants cumulés '!$F$16&gt;=1,"OK","ERROR"),"")</f>
        <v>ERROR</v>
      </c>
    </row>
    <row r="17" spans="1:10" s="10" customFormat="1" ht="20.100000000000001" customHeight="1" x14ac:dyDescent="0.2">
      <c r="A17" s="18">
        <v>2</v>
      </c>
      <c r="B17" s="13" t="s">
        <v>2</v>
      </c>
      <c r="C17" s="14"/>
      <c r="D17" s="14"/>
      <c r="E17" s="14"/>
      <c r="F17" s="14"/>
    </row>
    <row r="18" spans="1:10" s="10" customFormat="1" ht="20.100000000000001" customHeight="1" x14ac:dyDescent="0.2">
      <c r="A18" s="18" t="s">
        <v>23</v>
      </c>
      <c r="B18" s="15" t="s">
        <v>67</v>
      </c>
      <c r="C18" s="20"/>
      <c r="D18" s="20"/>
      <c r="E18" s="20"/>
      <c r="F18" s="20"/>
      <c r="G18" s="145" t="str">
        <f>IF('Passif TESE '!$C$18&gt;=0,IF('Passif Montants cumulés '!$C$18&gt;=1,"OK","ERROR"),"")</f>
        <v>ERROR</v>
      </c>
      <c r="H18" s="145" t="str">
        <f>IF('Passif TESE '!$D$18&gt;=0,IF('Passif Montants cumulés '!$D$18&gt;=1,"OK","ERROR"),"")</f>
        <v>ERROR</v>
      </c>
      <c r="I18" s="145" t="str">
        <f>IF('Passif TESE '!$E$18&gt;=0,IF('Passif Montants cumulés '!$E$18&gt;=1,"OK","ERROR"),"")</f>
        <v>ERROR</v>
      </c>
      <c r="J18" s="145" t="str">
        <f>IF('Passif TESE '!$F$18&gt;=0,IF('Passif Montants cumulés '!$F$18&gt;=1,"OK","ERROR"),"")</f>
        <v>ERROR</v>
      </c>
    </row>
    <row r="19" spans="1:10" s="10" customFormat="1" ht="20.100000000000001" customHeight="1" x14ac:dyDescent="0.2">
      <c r="A19" s="18" t="s">
        <v>24</v>
      </c>
      <c r="B19" s="15" t="s">
        <v>68</v>
      </c>
      <c r="C19" s="20"/>
      <c r="D19" s="20"/>
      <c r="E19" s="20"/>
      <c r="F19" s="20"/>
      <c r="G19" s="145" t="str">
        <f>IF('Passif TESE '!$C$19&gt;=0,IF('Passif Montants cumulés '!$C$19&gt;=1,"OK","ERROR"),"")</f>
        <v>ERROR</v>
      </c>
      <c r="H19" s="145" t="str">
        <f>IF('Passif TESE '!$D$19&gt;=0,IF('Passif Montants cumulés '!$D$19&gt;=1,"OK","ERROR"),"")</f>
        <v>ERROR</v>
      </c>
      <c r="I19" s="145" t="str">
        <f>IF('Passif TESE '!$E$19&gt;=0,IF('Passif Montants cumulés '!$E$19&gt;=1,"OK","ERROR"),"")</f>
        <v>ERROR</v>
      </c>
      <c r="J19" s="145" t="str">
        <f>IF('Passif TESE '!$F$19&gt;=0,IF('Passif Montants cumulés '!$F$19&gt;=1,"OK","ERROR"),"")</f>
        <v>ERROR</v>
      </c>
    </row>
    <row r="20" spans="1:10" s="10" customFormat="1" ht="20.100000000000001" customHeight="1" x14ac:dyDescent="0.2">
      <c r="A20" s="18" t="s">
        <v>25</v>
      </c>
      <c r="B20" s="15" t="s">
        <v>69</v>
      </c>
      <c r="C20" s="20"/>
      <c r="D20" s="20"/>
      <c r="E20" s="20"/>
      <c r="F20" s="20"/>
      <c r="G20" s="145" t="str">
        <f>IF('Passif TESE '!$C$20&gt;=0,IF('Passif Montants cumulés '!$C$20&gt;=1,"OK","ERROR"),"")</f>
        <v>ERROR</v>
      </c>
      <c r="H20" s="145" t="str">
        <f>IF('Passif TESE '!$D$20&gt;=0,IF('Passif Montants cumulés '!$D$20&gt;=1,"OK","ERROR"),"")</f>
        <v>ERROR</v>
      </c>
      <c r="I20" s="145" t="str">
        <f>IF('Passif TESE '!$E$20&gt;=0,IF('Passif Montants cumulés '!$E$20&gt;=1,"OK","ERROR"),"")</f>
        <v>ERROR</v>
      </c>
      <c r="J20" s="145" t="str">
        <f>IF('Passif TESE '!$F$20&gt;=0,IF('Passif Montants cumulés '!$F$20&gt;=1,"OK","ERROR"),"")</f>
        <v>ERROR</v>
      </c>
    </row>
    <row r="21" spans="1:10" s="10" customFormat="1" ht="20.100000000000001" customHeight="1" x14ac:dyDescent="0.2">
      <c r="A21" s="18">
        <v>3</v>
      </c>
      <c r="B21" s="13" t="s">
        <v>6</v>
      </c>
      <c r="C21" s="20"/>
      <c r="D21" s="20"/>
      <c r="E21" s="67"/>
      <c r="F21" s="67"/>
      <c r="G21" s="145" t="str">
        <f>IF('Passif TESE '!$C$21&gt;0,IF('Passif Montants cumulés '!$C$21&gt;=1,"OK","ERROR"),"")</f>
        <v/>
      </c>
      <c r="H21" s="145" t="str">
        <f>IF('Passif TESE '!$D$21&gt;0,IF('Passif Montants cumulés '!$D$21&gt;=1,"OK","ERROR"),"")</f>
        <v/>
      </c>
    </row>
    <row r="22" spans="1:10" s="10" customFormat="1" ht="20.100000000000001" customHeight="1" x14ac:dyDescent="0.2">
      <c r="A22" s="18">
        <v>4</v>
      </c>
      <c r="B22" s="13" t="s">
        <v>7</v>
      </c>
      <c r="C22" s="20"/>
      <c r="D22" s="20"/>
      <c r="E22" s="67"/>
      <c r="F22" s="67"/>
      <c r="G22" s="145" t="str">
        <f>IF('Passif TESE '!$C$22&gt;0,IF('Passif Montants cumulés '!$C$22&gt;=1,"OK","ERROR"),"")</f>
        <v/>
      </c>
      <c r="H22" s="145" t="str">
        <f>IF('Passif TESE '!$D$22&gt;0,IF('Passif Montants cumulés '!$D$22&gt;=1,"OK","ERROR"),"")</f>
        <v/>
      </c>
    </row>
    <row r="23" spans="1:10" s="10" customFormat="1" ht="20.100000000000001" customHeight="1" x14ac:dyDescent="0.2">
      <c r="A23" s="18">
        <v>5</v>
      </c>
      <c r="B23" s="13" t="s">
        <v>8</v>
      </c>
      <c r="C23" s="20"/>
      <c r="D23" s="20"/>
      <c r="E23" s="20"/>
      <c r="F23" s="20"/>
      <c r="G23" s="145" t="str">
        <f>IF('Passif TESE '!$C$23&gt;0,IF('Passif Montants cumulés '!$C$23&gt;=1,"OK","ERROR"),"")</f>
        <v/>
      </c>
      <c r="H23" s="145" t="str">
        <f>IF('Passif TESE '!$D$23&gt;0,IF('Passif Montants cumulés '!$D$23&gt;=1,"OK","ERROR"),"")</f>
        <v/>
      </c>
      <c r="I23" s="145" t="str">
        <f>IF('Passif TESE '!$E$23&gt;0,IF('Passif Montants cumulés '!$E$23&gt;=1,"OK","ERROR"),"")</f>
        <v/>
      </c>
      <c r="J23" s="145" t="str">
        <f>IF('Passif TESE '!$F$23&gt;0,IF('Passif Montants cumulés '!$F$23&gt;=1,"OK","ERROR"),"")</f>
        <v/>
      </c>
    </row>
    <row r="24" spans="1:10" s="10" customFormat="1" ht="20.100000000000001" customHeight="1" thickBot="1" x14ac:dyDescent="0.25">
      <c r="A24" s="30">
        <v>6</v>
      </c>
      <c r="B24" s="32" t="s">
        <v>5</v>
      </c>
      <c r="C24" s="21"/>
      <c r="D24" s="21"/>
      <c r="E24" s="21"/>
      <c r="F24" s="21"/>
      <c r="G24" s="145" t="str">
        <f>IF('Passif TESE '!$C$24&gt;0,IF('Passif Montants cumulés '!$C$24&gt;=1,"OK","ERROR"),"")</f>
        <v/>
      </c>
      <c r="H24" s="145" t="str">
        <f>IF('Passif TESE '!$D$24&gt;0,IF('Passif Montants cumulés '!$D$24&gt;=1,"OK","ERROR"),"")</f>
        <v/>
      </c>
      <c r="I24" s="145" t="str">
        <f>IF('Passif TESE '!$E$24&gt;0,IF('Passif Montants cumulés '!$E$24&gt;=1,"OK","ERROR"),"")</f>
        <v/>
      </c>
      <c r="J24" s="145" t="str">
        <f>IF('Passif TESE '!$F$24&gt;0,IF('Passif Montants cumulés '!$F$24&gt;=1,"OK","ERROR"),"")</f>
        <v/>
      </c>
    </row>
    <row r="25" spans="1:10" s="10" customFormat="1" ht="15" customHeight="1" x14ac:dyDescent="0.2">
      <c r="A25" s="22"/>
      <c r="B25" s="23"/>
      <c r="C25" s="24"/>
      <c r="D25" s="25"/>
    </row>
    <row r="26" spans="1:10" s="10" customFormat="1" ht="15" customHeight="1" x14ac:dyDescent="0.2">
      <c r="A26" s="22"/>
      <c r="B26" s="26"/>
      <c r="C26" s="24"/>
      <c r="D26" s="25"/>
    </row>
    <row r="27" spans="1:10" s="10" customFormat="1" ht="15" customHeight="1" x14ac:dyDescent="0.2">
      <c r="A27" s="22"/>
      <c r="B27" s="26"/>
      <c r="C27" s="24"/>
      <c r="D27" s="25"/>
    </row>
    <row r="28" spans="1:10" s="10" customFormat="1" ht="15" customHeight="1" x14ac:dyDescent="0.2">
      <c r="A28" s="22"/>
      <c r="B28" s="26"/>
      <c r="C28" s="24"/>
      <c r="D28" s="25"/>
    </row>
    <row r="29" spans="1:10" s="10" customFormat="1" ht="15" customHeight="1" x14ac:dyDescent="0.2">
      <c r="A29" s="22"/>
      <c r="B29" s="23"/>
      <c r="C29" s="24"/>
      <c r="D29" s="25"/>
    </row>
    <row r="30" spans="1:10" s="10" customFormat="1" ht="15" customHeight="1" x14ac:dyDescent="0.2">
      <c r="A30" s="22"/>
      <c r="B30" s="26"/>
      <c r="C30" s="24"/>
      <c r="D30" s="25"/>
    </row>
    <row r="31" spans="1:10" s="10" customFormat="1" ht="15" customHeight="1" x14ac:dyDescent="0.2">
      <c r="A31" s="22"/>
      <c r="B31" s="26"/>
      <c r="C31" s="24"/>
      <c r="D31" s="25"/>
    </row>
    <row r="32" spans="1:10" s="10" customFormat="1" ht="15" customHeight="1" x14ac:dyDescent="0.2">
      <c r="A32" s="22"/>
      <c r="B32" s="26"/>
      <c r="C32" s="24"/>
      <c r="D32" s="25"/>
    </row>
    <row r="33" spans="1:4" s="10" customFormat="1" ht="15" customHeight="1" x14ac:dyDescent="0.2">
      <c r="A33" s="22"/>
      <c r="B33" s="23"/>
      <c r="C33" s="24"/>
      <c r="D33" s="25"/>
    </row>
    <row r="34" spans="1:4" s="10" customFormat="1" ht="15" customHeight="1" x14ac:dyDescent="0.2">
      <c r="A34" s="22"/>
      <c r="B34" s="23"/>
      <c r="C34" s="24"/>
      <c r="D34" s="25"/>
    </row>
    <row r="35" spans="1:4" s="10" customFormat="1" ht="15" customHeight="1" x14ac:dyDescent="0.2">
      <c r="A35" s="22"/>
      <c r="B35" s="23"/>
      <c r="C35" s="24"/>
      <c r="D35" s="25"/>
    </row>
    <row r="36" spans="1:4" s="10" customFormat="1" ht="15" customHeight="1" x14ac:dyDescent="0.2">
      <c r="A36" s="22"/>
      <c r="B36" s="23"/>
      <c r="C36" s="24"/>
      <c r="D36" s="25"/>
    </row>
    <row r="37" spans="1:4" s="10" customFormat="1" ht="15" customHeight="1" x14ac:dyDescent="0.2">
      <c r="A37" s="22"/>
      <c r="B37" s="23"/>
      <c r="C37" s="24"/>
      <c r="D37" s="25"/>
    </row>
    <row r="38" spans="1:4" s="10" customFormat="1" ht="15" customHeight="1" x14ac:dyDescent="0.2">
      <c r="A38" s="22"/>
      <c r="B38" s="26"/>
      <c r="C38" s="24"/>
      <c r="D38" s="25"/>
    </row>
    <row r="39" spans="1:4" s="10" customFormat="1" ht="15" customHeight="1" x14ac:dyDescent="0.2">
      <c r="A39" s="22"/>
      <c r="B39" s="26"/>
      <c r="C39" s="24"/>
      <c r="D39" s="25"/>
    </row>
    <row r="40" spans="1:4" s="10" customFormat="1" ht="15" customHeight="1" x14ac:dyDescent="0.2">
      <c r="A40" s="22"/>
      <c r="B40" s="26"/>
      <c r="C40" s="24"/>
      <c r="D40" s="25"/>
    </row>
    <row r="41" spans="1:4" s="10" customFormat="1" ht="15" customHeight="1" x14ac:dyDescent="0.2">
      <c r="A41" s="22"/>
      <c r="B41" s="23"/>
      <c r="C41" s="24"/>
      <c r="D41" s="25"/>
    </row>
    <row r="42" spans="1:4" s="10" customFormat="1" ht="15" customHeight="1" x14ac:dyDescent="0.2">
      <c r="A42" s="22"/>
      <c r="B42" s="26"/>
      <c r="C42" s="24"/>
      <c r="D42" s="25"/>
    </row>
    <row r="43" spans="1:4" s="10" customFormat="1" ht="15" customHeight="1" x14ac:dyDescent="0.2">
      <c r="A43" s="22"/>
      <c r="B43" s="26"/>
      <c r="C43" s="24"/>
      <c r="D43" s="25"/>
    </row>
    <row r="44" spans="1:4" s="10" customFormat="1" ht="15" customHeight="1" x14ac:dyDescent="0.2">
      <c r="A44" s="22"/>
      <c r="B44" s="26"/>
      <c r="C44" s="24"/>
      <c r="D44" s="25"/>
    </row>
    <row r="45" spans="1:4" s="10" customFormat="1" ht="15" customHeight="1" x14ac:dyDescent="0.2">
      <c r="A45" s="22"/>
      <c r="B45" s="23"/>
      <c r="C45" s="24"/>
      <c r="D45" s="25"/>
    </row>
    <row r="46" spans="1:4" s="10" customFormat="1" ht="15" customHeight="1" x14ac:dyDescent="0.2">
      <c r="A46" s="22"/>
      <c r="B46" s="23"/>
      <c r="C46" s="24"/>
      <c r="D46" s="25"/>
    </row>
    <row r="47" spans="1:4" s="10" customFormat="1" ht="15" customHeight="1" x14ac:dyDescent="0.2">
      <c r="A47" s="22"/>
      <c r="B47" s="23"/>
      <c r="C47" s="24"/>
      <c r="D47" s="25"/>
    </row>
    <row r="48" spans="1:4" s="10" customFormat="1" ht="15" customHeight="1" x14ac:dyDescent="0.2">
      <c r="A48" s="22"/>
      <c r="B48" s="26"/>
      <c r="C48" s="24"/>
      <c r="D48" s="25"/>
    </row>
    <row r="49" spans="1:4" x14ac:dyDescent="0.2">
      <c r="A49" s="27"/>
      <c r="B49" s="26"/>
      <c r="C49" s="28"/>
      <c r="D49" s="28"/>
    </row>
    <row r="50" spans="1:4" x14ac:dyDescent="0.2">
      <c r="A50" s="27"/>
      <c r="B50" s="26"/>
      <c r="C50" s="28"/>
      <c r="D50" s="28"/>
    </row>
    <row r="51" spans="1:4" x14ac:dyDescent="0.2">
      <c r="A51" s="27"/>
      <c r="B51" s="23"/>
      <c r="C51" s="28"/>
      <c r="D51" s="28"/>
    </row>
    <row r="52" spans="1:4" x14ac:dyDescent="0.2">
      <c r="A52" s="27"/>
      <c r="B52" s="26"/>
      <c r="C52" s="28"/>
      <c r="D52" s="28"/>
    </row>
    <row r="53" spans="1:4" x14ac:dyDescent="0.2">
      <c r="A53" s="27"/>
      <c r="B53" s="26"/>
      <c r="C53" s="28"/>
      <c r="D53" s="28"/>
    </row>
    <row r="54" spans="1:4" x14ac:dyDescent="0.2">
      <c r="A54" s="27"/>
      <c r="B54" s="26"/>
      <c r="C54" s="28"/>
      <c r="D54" s="28"/>
    </row>
    <row r="55" spans="1:4" x14ac:dyDescent="0.2">
      <c r="A55" s="27"/>
      <c r="B55" s="23"/>
      <c r="C55" s="28"/>
      <c r="D55" s="28"/>
    </row>
    <row r="56" spans="1:4" x14ac:dyDescent="0.2">
      <c r="A56" s="27"/>
      <c r="B56" s="23"/>
      <c r="C56" s="28"/>
      <c r="D56" s="28"/>
    </row>
    <row r="57" spans="1:4" x14ac:dyDescent="0.2">
      <c r="A57" s="29"/>
      <c r="B57" s="28"/>
      <c r="C57" s="28"/>
      <c r="D57" s="28"/>
    </row>
    <row r="58" spans="1:4" x14ac:dyDescent="0.2">
      <c r="A58" s="29"/>
      <c r="B58" s="28"/>
      <c r="C58" s="28"/>
      <c r="D58" s="28"/>
    </row>
    <row r="59" spans="1:4" x14ac:dyDescent="0.2">
      <c r="A59" s="29"/>
      <c r="B59" s="28"/>
      <c r="C59" s="28"/>
      <c r="D59" s="28"/>
    </row>
    <row r="60" spans="1:4" x14ac:dyDescent="0.2">
      <c r="A60" s="29"/>
      <c r="B60" s="28"/>
      <c r="C60" s="28"/>
      <c r="D60" s="28"/>
    </row>
    <row r="61" spans="1:4" x14ac:dyDescent="0.2">
      <c r="A61" s="29"/>
      <c r="B61" s="28"/>
      <c r="C61" s="28"/>
      <c r="D61" s="28"/>
    </row>
    <row r="62" spans="1:4" x14ac:dyDescent="0.2">
      <c r="A62" s="29"/>
      <c r="B62" s="28"/>
      <c r="C62" s="28"/>
      <c r="D62" s="28"/>
    </row>
    <row r="63" spans="1:4" x14ac:dyDescent="0.2">
      <c r="A63" s="29"/>
      <c r="B63" s="28"/>
      <c r="C63" s="28"/>
      <c r="D63" s="28"/>
    </row>
    <row r="64" spans="1:4" x14ac:dyDescent="0.2">
      <c r="A64" s="29"/>
      <c r="B64" s="28"/>
      <c r="C64" s="28"/>
      <c r="D64" s="28"/>
    </row>
    <row r="65" spans="1:4" x14ac:dyDescent="0.2">
      <c r="A65" s="29"/>
      <c r="B65" s="28"/>
      <c r="C65" s="28"/>
      <c r="D65" s="28"/>
    </row>
    <row r="66" spans="1:4" x14ac:dyDescent="0.2">
      <c r="A66" s="29"/>
      <c r="B66" s="28"/>
      <c r="C66" s="28"/>
      <c r="D66" s="28"/>
    </row>
    <row r="67" spans="1:4" x14ac:dyDescent="0.2">
      <c r="A67" s="29"/>
      <c r="B67" s="28"/>
      <c r="C67" s="28"/>
      <c r="D67" s="28"/>
    </row>
    <row r="68" spans="1:4" x14ac:dyDescent="0.2">
      <c r="A68" s="29"/>
      <c r="B68" s="28"/>
      <c r="C68" s="28"/>
      <c r="D68" s="28"/>
    </row>
    <row r="69" spans="1:4" x14ac:dyDescent="0.2">
      <c r="A69" s="29"/>
      <c r="B69" s="28"/>
      <c r="C69" s="28"/>
      <c r="D69" s="28"/>
    </row>
    <row r="70" spans="1:4" x14ac:dyDescent="0.2">
      <c r="A70" s="29"/>
      <c r="B70" s="28"/>
      <c r="C70" s="28"/>
      <c r="D70" s="28"/>
    </row>
    <row r="71" spans="1:4" x14ac:dyDescent="0.2">
      <c r="A71" s="29"/>
      <c r="B71" s="28"/>
      <c r="C71" s="28"/>
      <c r="D71" s="28"/>
    </row>
    <row r="72" spans="1:4" x14ac:dyDescent="0.2">
      <c r="A72" s="29"/>
      <c r="B72" s="28"/>
      <c r="C72" s="28"/>
      <c r="D72" s="28"/>
    </row>
    <row r="73" spans="1:4" x14ac:dyDescent="0.2">
      <c r="A73" s="29"/>
      <c r="B73" s="28"/>
      <c r="C73" s="28"/>
      <c r="D73" s="28"/>
    </row>
    <row r="74" spans="1:4" x14ac:dyDescent="0.2">
      <c r="A74" s="29"/>
      <c r="B74" s="28"/>
      <c r="C74" s="28"/>
      <c r="D74" s="28"/>
    </row>
    <row r="75" spans="1:4" x14ac:dyDescent="0.2">
      <c r="A75" s="29"/>
      <c r="B75" s="28"/>
      <c r="C75" s="28"/>
      <c r="D75" s="28"/>
    </row>
    <row r="76" spans="1:4" x14ac:dyDescent="0.2">
      <c r="A76" s="29"/>
      <c r="B76" s="28"/>
      <c r="C76" s="28"/>
      <c r="D76" s="28"/>
    </row>
    <row r="77" spans="1:4" x14ac:dyDescent="0.2">
      <c r="A77" s="29"/>
      <c r="B77" s="28"/>
      <c r="C77" s="28"/>
      <c r="D77" s="28"/>
    </row>
    <row r="78" spans="1:4" x14ac:dyDescent="0.2">
      <c r="A78" s="29"/>
      <c r="B78" s="28"/>
      <c r="C78" s="28"/>
      <c r="D78" s="28"/>
    </row>
    <row r="79" spans="1:4" x14ac:dyDescent="0.2">
      <c r="A79" s="29"/>
      <c r="B79" s="28"/>
      <c r="C79" s="28"/>
      <c r="D79" s="28"/>
    </row>
    <row r="80" spans="1:4" x14ac:dyDescent="0.2">
      <c r="A80" s="29"/>
      <c r="B80" s="28"/>
      <c r="C80" s="28"/>
      <c r="D80" s="28"/>
    </row>
    <row r="81" spans="1:4" x14ac:dyDescent="0.2">
      <c r="A81" s="29"/>
      <c r="B81" s="28"/>
      <c r="C81" s="28"/>
      <c r="D81" s="28"/>
    </row>
    <row r="82" spans="1:4" x14ac:dyDescent="0.2">
      <c r="A82" s="29"/>
      <c r="B82" s="28"/>
      <c r="C82" s="28"/>
      <c r="D82" s="28"/>
    </row>
    <row r="83" spans="1:4" x14ac:dyDescent="0.2">
      <c r="A83" s="29"/>
      <c r="B83" s="28"/>
      <c r="C83" s="28"/>
      <c r="D83" s="28"/>
    </row>
    <row r="84" spans="1:4" x14ac:dyDescent="0.2">
      <c r="A84" s="29"/>
      <c r="B84" s="28"/>
      <c r="C84" s="28"/>
      <c r="D84" s="28"/>
    </row>
    <row r="85" spans="1:4" x14ac:dyDescent="0.2">
      <c r="A85" s="29"/>
      <c r="B85" s="28"/>
      <c r="C85" s="28"/>
      <c r="D85" s="28"/>
    </row>
    <row r="86" spans="1:4" x14ac:dyDescent="0.2">
      <c r="A86" s="29"/>
      <c r="B86" s="28"/>
      <c r="C86" s="28"/>
      <c r="D86" s="28"/>
    </row>
    <row r="87" spans="1:4" x14ac:dyDescent="0.2">
      <c r="A87" s="29"/>
      <c r="B87" s="28"/>
      <c r="C87" s="28"/>
      <c r="D87" s="28"/>
    </row>
    <row r="88" spans="1:4" x14ac:dyDescent="0.2">
      <c r="A88" s="29"/>
      <c r="B88" s="28"/>
      <c r="C88" s="28"/>
      <c r="D88" s="28"/>
    </row>
    <row r="89" spans="1:4" x14ac:dyDescent="0.2">
      <c r="A89" s="29"/>
      <c r="B89" s="28"/>
      <c r="C89" s="28"/>
      <c r="D89" s="28"/>
    </row>
    <row r="90" spans="1:4" x14ac:dyDescent="0.2">
      <c r="A90" s="29"/>
      <c r="B90" s="28"/>
      <c r="C90" s="28"/>
      <c r="D90" s="28"/>
    </row>
    <row r="91" spans="1:4" x14ac:dyDescent="0.2">
      <c r="A91" s="29"/>
      <c r="B91" s="28"/>
      <c r="C91" s="28"/>
      <c r="D91" s="28"/>
    </row>
    <row r="92" spans="1:4" x14ac:dyDescent="0.2">
      <c r="A92" s="29"/>
      <c r="B92" s="28"/>
      <c r="C92" s="28"/>
      <c r="D92" s="28"/>
    </row>
    <row r="93" spans="1:4" x14ac:dyDescent="0.2">
      <c r="A93" s="29"/>
      <c r="B93" s="28"/>
      <c r="C93" s="28"/>
      <c r="D93" s="28"/>
    </row>
    <row r="94" spans="1:4" x14ac:dyDescent="0.2">
      <c r="A94" s="29"/>
      <c r="B94" s="28"/>
      <c r="C94" s="28"/>
      <c r="D94" s="28"/>
    </row>
    <row r="95" spans="1:4" x14ac:dyDescent="0.2">
      <c r="A95" s="29"/>
      <c r="B95" s="28"/>
      <c r="C95" s="28"/>
      <c r="D95" s="28"/>
    </row>
    <row r="96" spans="1:4" x14ac:dyDescent="0.2">
      <c r="A96" s="29"/>
      <c r="B96" s="28"/>
      <c r="C96" s="28"/>
      <c r="D96" s="28"/>
    </row>
    <row r="97" spans="1:4" x14ac:dyDescent="0.2">
      <c r="A97" s="29"/>
      <c r="B97" s="28"/>
      <c r="C97" s="28"/>
      <c r="D97" s="28"/>
    </row>
    <row r="98" spans="1:4" x14ac:dyDescent="0.2">
      <c r="A98" s="29"/>
      <c r="B98" s="28"/>
      <c r="C98" s="28"/>
      <c r="D98" s="28"/>
    </row>
    <row r="99" spans="1:4" x14ac:dyDescent="0.2">
      <c r="A99" s="29"/>
      <c r="B99" s="28"/>
      <c r="C99" s="28"/>
      <c r="D99" s="28"/>
    </row>
    <row r="100" spans="1:4" x14ac:dyDescent="0.2">
      <c r="A100" s="29"/>
      <c r="B100" s="28"/>
      <c r="C100" s="28"/>
      <c r="D100" s="28"/>
    </row>
    <row r="101" spans="1:4" x14ac:dyDescent="0.2">
      <c r="A101" s="29"/>
      <c r="B101" s="28"/>
      <c r="C101" s="28"/>
      <c r="D101" s="28"/>
    </row>
    <row r="102" spans="1:4" x14ac:dyDescent="0.2">
      <c r="A102" s="29"/>
      <c r="B102" s="28"/>
      <c r="C102" s="28"/>
      <c r="D102" s="28"/>
    </row>
    <row r="103" spans="1:4" x14ac:dyDescent="0.2">
      <c r="A103" s="29"/>
      <c r="B103" s="28"/>
      <c r="C103" s="28"/>
      <c r="D103" s="28"/>
    </row>
    <row r="104" spans="1:4" x14ac:dyDescent="0.2">
      <c r="A104" s="29"/>
      <c r="B104" s="28"/>
      <c r="C104" s="28"/>
      <c r="D104" s="28"/>
    </row>
    <row r="105" spans="1:4" x14ac:dyDescent="0.2">
      <c r="A105" s="29"/>
      <c r="B105" s="28"/>
      <c r="C105" s="28"/>
      <c r="D105" s="28"/>
    </row>
    <row r="106" spans="1:4" x14ac:dyDescent="0.2">
      <c r="A106" s="29"/>
      <c r="B106" s="28"/>
      <c r="C106" s="28"/>
      <c r="D106" s="28"/>
    </row>
    <row r="107" spans="1:4" x14ac:dyDescent="0.2">
      <c r="A107" s="29"/>
      <c r="B107" s="28"/>
      <c r="C107" s="28"/>
      <c r="D107" s="28"/>
    </row>
    <row r="108" spans="1:4" x14ac:dyDescent="0.2">
      <c r="A108" s="29"/>
      <c r="B108" s="28"/>
      <c r="C108" s="28"/>
      <c r="D108" s="28"/>
    </row>
    <row r="109" spans="1:4" x14ac:dyDescent="0.2">
      <c r="A109" s="29"/>
      <c r="B109" s="28"/>
      <c r="C109" s="28"/>
      <c r="D109" s="28"/>
    </row>
    <row r="110" spans="1:4" x14ac:dyDescent="0.2">
      <c r="A110" s="29"/>
      <c r="B110" s="28"/>
      <c r="C110" s="28"/>
      <c r="D110" s="28"/>
    </row>
    <row r="111" spans="1:4" x14ac:dyDescent="0.2">
      <c r="A111" s="29"/>
      <c r="B111" s="28"/>
      <c r="C111" s="28"/>
      <c r="D111" s="28"/>
    </row>
    <row r="112" spans="1:4" x14ac:dyDescent="0.2">
      <c r="A112" s="29"/>
      <c r="B112" s="28"/>
      <c r="C112" s="28"/>
      <c r="D112" s="28"/>
    </row>
    <row r="113" spans="1:4" x14ac:dyDescent="0.2">
      <c r="A113" s="29"/>
      <c r="B113" s="28"/>
      <c r="C113" s="28"/>
      <c r="D113" s="28"/>
    </row>
    <row r="114" spans="1:4" x14ac:dyDescent="0.2">
      <c r="A114" s="29"/>
      <c r="B114" s="28"/>
      <c r="C114" s="28"/>
      <c r="D114" s="28"/>
    </row>
  </sheetData>
  <customSheetViews>
    <customSheetView guid="{CBC6CA3D-9A31-11DD-AAFC-0011247ABF68}" scale="75" fitToPage="1">
      <selection activeCell="B9" sqref="B9"/>
      <pageMargins left="0.78740157499999996" right="0.78740157499999996" top="0.984251969" bottom="0.984251969" header="0.4921259845" footer="0.4921259845"/>
      <pageSetup paperSize="9" scale="70" orientation="landscape" horizontalDpi="0" verticalDpi="0"/>
      <headerFooter alignWithMargins="0"/>
    </customSheetView>
    <customSheetView guid="{F838536C-70FF-4B23-9C52-D0CD2F588712}" scale="75" fitToPage="1" showRuler="0">
      <selection activeCell="A5" sqref="A5:J5"/>
      <pageMargins left="0.78740157499999996" right="0.78740157499999996" top="0.984251969" bottom="0.984251969" header="0.4921259845" footer="0.4921259845"/>
      <pageSetup paperSize="9" scale="70" orientation="landscape" horizontalDpi="0" verticalDpi="0"/>
      <headerFooter alignWithMargins="0"/>
    </customSheetView>
  </customSheetViews>
  <mergeCells count="9">
    <mergeCell ref="A1:F1"/>
    <mergeCell ref="A2:F2"/>
    <mergeCell ref="A3:F3"/>
    <mergeCell ref="A4:F4"/>
    <mergeCell ref="G12:J12"/>
    <mergeCell ref="A5:F5"/>
    <mergeCell ref="A6:F6"/>
    <mergeCell ref="A7:F7"/>
    <mergeCell ref="B10:B12"/>
  </mergeCells>
  <phoneticPr fontId="6" type="noConversion"/>
  <pageMargins left="0.78740157499999996" right="0.78740157499999996" top="0.984251969" bottom="0.984251969" header="0.4921259845" footer="0.4921259845"/>
  <pageSetup paperSize="9" scale="72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="75" zoomScaleNormal="100" workbookViewId="0">
      <selection activeCell="G20" sqref="G20"/>
    </sheetView>
  </sheetViews>
  <sheetFormatPr baseColWidth="10" defaultRowHeight="12.75" x14ac:dyDescent="0.2"/>
  <cols>
    <col min="1" max="1" width="4.140625" style="5" customWidth="1"/>
    <col min="2" max="2" width="65" customWidth="1"/>
    <col min="3" max="6" width="26.7109375" customWidth="1"/>
  </cols>
  <sheetData>
    <row r="1" spans="1:10" ht="20.100000000000001" customHeight="1" x14ac:dyDescent="0.2">
      <c r="A1" s="170" t="s">
        <v>35</v>
      </c>
      <c r="B1" s="171"/>
      <c r="C1" s="171"/>
      <c r="D1" s="171"/>
      <c r="E1" s="171"/>
      <c r="F1" s="172"/>
    </row>
    <row r="2" spans="1:10" x14ac:dyDescent="0.2">
      <c r="A2" s="188"/>
      <c r="B2" s="189"/>
      <c r="C2" s="189"/>
      <c r="D2" s="168"/>
      <c r="E2" s="168"/>
      <c r="F2" s="169"/>
    </row>
    <row r="3" spans="1:10" x14ac:dyDescent="0.2">
      <c r="A3" s="177"/>
      <c r="B3" s="168"/>
      <c r="C3" s="168"/>
      <c r="D3" s="168"/>
      <c r="E3" s="168"/>
      <c r="F3" s="169"/>
    </row>
    <row r="4" spans="1:10" x14ac:dyDescent="0.2">
      <c r="A4" s="167"/>
      <c r="B4" s="168"/>
      <c r="C4" s="168"/>
      <c r="D4" s="168"/>
      <c r="E4" s="168"/>
      <c r="F4" s="169"/>
    </row>
    <row r="5" spans="1:10" x14ac:dyDescent="0.2">
      <c r="A5" s="167"/>
      <c r="B5" s="168"/>
      <c r="C5" s="168"/>
      <c r="D5" s="168"/>
      <c r="E5" s="168"/>
      <c r="F5" s="169"/>
    </row>
    <row r="6" spans="1:10" x14ac:dyDescent="0.2">
      <c r="A6" s="167"/>
      <c r="B6" s="168"/>
      <c r="C6" s="168"/>
      <c r="D6" s="168"/>
      <c r="E6" s="168"/>
      <c r="F6" s="169"/>
    </row>
    <row r="7" spans="1:10" ht="13.5" thickBot="1" x14ac:dyDescent="0.25">
      <c r="A7" s="153"/>
      <c r="B7" s="154"/>
      <c r="C7" s="154"/>
      <c r="D7" s="154"/>
      <c r="E7" s="154"/>
      <c r="F7" s="155"/>
    </row>
    <row r="9" spans="1:10" ht="13.5" thickBot="1" x14ac:dyDescent="0.25"/>
    <row r="10" spans="1:10" s="10" customFormat="1" ht="33" customHeight="1" x14ac:dyDescent="0.2">
      <c r="A10" s="72"/>
      <c r="B10" s="161" t="s">
        <v>94</v>
      </c>
      <c r="C10" s="92" t="s">
        <v>0</v>
      </c>
      <c r="D10" s="92" t="s">
        <v>3</v>
      </c>
      <c r="E10" s="92" t="s">
        <v>34</v>
      </c>
      <c r="F10" s="93" t="s">
        <v>4</v>
      </c>
    </row>
    <row r="11" spans="1:10" x14ac:dyDescent="0.2">
      <c r="A11" s="7"/>
      <c r="B11" s="162"/>
      <c r="C11" s="94"/>
      <c r="D11" s="94"/>
      <c r="E11" s="94"/>
      <c r="F11" s="94"/>
    </row>
    <row r="12" spans="1:10" ht="13.5" thickBot="1" x14ac:dyDescent="0.25">
      <c r="A12" s="7"/>
      <c r="B12" s="163"/>
      <c r="C12" s="77">
        <v>1</v>
      </c>
      <c r="D12" s="77">
        <v>2</v>
      </c>
      <c r="E12" s="77">
        <v>3</v>
      </c>
      <c r="F12" s="77">
        <v>4</v>
      </c>
      <c r="G12" s="180" t="s">
        <v>125</v>
      </c>
      <c r="H12" s="181"/>
      <c r="I12" s="181"/>
      <c r="J12" s="181"/>
    </row>
    <row r="13" spans="1:10" s="10" customFormat="1" ht="20.100000000000001" customHeight="1" x14ac:dyDescent="0.2">
      <c r="A13" s="70">
        <v>1</v>
      </c>
      <c r="B13" s="31" t="s">
        <v>1</v>
      </c>
      <c r="C13" s="79"/>
      <c r="D13" s="79"/>
      <c r="E13" s="79"/>
      <c r="F13" s="79"/>
    </row>
    <row r="14" spans="1:10" s="10" customFormat="1" ht="20.100000000000001" customHeight="1" x14ac:dyDescent="0.2">
      <c r="A14" s="18" t="s">
        <v>20</v>
      </c>
      <c r="B14" s="68" t="s">
        <v>67</v>
      </c>
      <c r="C14" s="80"/>
      <c r="D14" s="80"/>
      <c r="E14" s="80"/>
      <c r="F14" s="80"/>
      <c r="G14" s="146" t="str">
        <f>IF('Passif Montants cumulés '!C14&gt;0,IF(C14&gt;=0,"ok","erreur"),"")</f>
        <v/>
      </c>
      <c r="H14" s="146" t="str">
        <f>IF('Passif Montants cumulés '!D14&gt;0,IF(D14&gt;=0,"ok","erreur"),"")</f>
        <v/>
      </c>
      <c r="I14" s="146" t="str">
        <f>IF('Passif Montants cumulés '!E14&gt;0,IF(E14&gt;=0,"ok","erreur"),"")</f>
        <v/>
      </c>
      <c r="J14" s="146" t="str">
        <f>IF('Passif Montants cumulés '!F14&gt;0,IF(F14&gt;=0,"ok","erreur"),"")</f>
        <v/>
      </c>
    </row>
    <row r="15" spans="1:10" s="10" customFormat="1" ht="20.100000000000001" customHeight="1" x14ac:dyDescent="0.2">
      <c r="A15" s="18" t="s">
        <v>21</v>
      </c>
      <c r="B15" s="68" t="s">
        <v>68</v>
      </c>
      <c r="C15" s="20"/>
      <c r="D15" s="20"/>
      <c r="E15" s="20"/>
      <c r="F15" s="20"/>
      <c r="G15" s="146" t="str">
        <f>IF('Passif Montants cumulés '!C15&gt;0,IF(C15&gt;=0,"ok","erreur"),"")</f>
        <v/>
      </c>
      <c r="H15" s="146" t="str">
        <f>IF('Passif Montants cumulés '!D15&gt;0,IF(D15&gt;=0,"ok","erreur"),"")</f>
        <v/>
      </c>
      <c r="I15" s="146" t="str">
        <f>IF('Passif Montants cumulés '!E15&gt;0,IF(E15&gt;=0,"ok","erreur"),"")</f>
        <v/>
      </c>
      <c r="J15" s="146" t="str">
        <f>IF('Passif Montants cumulés '!F15&gt;0,IF(F15&gt;=0,"ok","erreur"),"")</f>
        <v/>
      </c>
    </row>
    <row r="16" spans="1:10" s="10" customFormat="1" ht="20.100000000000001" customHeight="1" x14ac:dyDescent="0.2">
      <c r="A16" s="18" t="s">
        <v>22</v>
      </c>
      <c r="B16" s="68" t="s">
        <v>69</v>
      </c>
      <c r="C16" s="20"/>
      <c r="D16" s="20"/>
      <c r="E16" s="20"/>
      <c r="F16" s="20"/>
      <c r="G16" s="146" t="str">
        <f>IF('Passif Montants cumulés '!C16&gt;0,IF(C16&gt;=0,"ok","erreur"),"")</f>
        <v/>
      </c>
      <c r="H16" s="146" t="str">
        <f>IF('Passif Montants cumulés '!D16&gt;0,IF(D16&gt;=0,"ok","erreur"),"")</f>
        <v/>
      </c>
      <c r="I16" s="146" t="str">
        <f>IF('Passif Montants cumulés '!E16&gt;0,IF(E16&gt;=0,"ok","erreur"),"")</f>
        <v/>
      </c>
      <c r="J16" s="146" t="str">
        <f>IF('Passif Montants cumulés '!F16&gt;0,IF(F16&gt;=0,"ok","erreur"),"")</f>
        <v/>
      </c>
    </row>
    <row r="17" spans="1:10" s="10" customFormat="1" ht="20.100000000000001" customHeight="1" x14ac:dyDescent="0.2">
      <c r="A17" s="18">
        <v>2</v>
      </c>
      <c r="B17" s="13" t="s">
        <v>2</v>
      </c>
      <c r="C17" s="14"/>
      <c r="D17" s="14"/>
      <c r="E17" s="14"/>
      <c r="F17" s="14"/>
      <c r="G17"/>
      <c r="H17"/>
      <c r="I17"/>
      <c r="J17"/>
    </row>
    <row r="18" spans="1:10" s="10" customFormat="1" ht="20.100000000000001" customHeight="1" x14ac:dyDescent="0.2">
      <c r="A18" s="18" t="s">
        <v>23</v>
      </c>
      <c r="B18" s="89" t="s">
        <v>67</v>
      </c>
      <c r="C18" s="20"/>
      <c r="D18" s="20"/>
      <c r="E18" s="20"/>
      <c r="F18" s="20"/>
      <c r="G18" s="146" t="str">
        <f>IF('Passif Montants cumulés '!C18&gt;0,IF(C18&gt;=0,"ok","erreur"),"")</f>
        <v/>
      </c>
      <c r="H18" s="146" t="str">
        <f>IF('Passif Montants cumulés '!D18&gt;0,IF(D18&gt;=0,"ok","erreur"),"")</f>
        <v/>
      </c>
      <c r="I18" s="146" t="str">
        <f>IF('Passif Montants cumulés '!E18&gt;0,IF(E18&gt;=0,"ok","erreur"),"")</f>
        <v/>
      </c>
      <c r="J18" s="146" t="str">
        <f>IF('Passif Montants cumulés '!F18&gt;0,IF(F18&gt;=0,"ok","erreur"),"")</f>
        <v/>
      </c>
    </row>
    <row r="19" spans="1:10" s="10" customFormat="1" ht="20.100000000000001" customHeight="1" x14ac:dyDescent="0.2">
      <c r="A19" s="18" t="s">
        <v>24</v>
      </c>
      <c r="B19" s="89" t="s">
        <v>68</v>
      </c>
      <c r="C19" s="20"/>
      <c r="D19" s="20"/>
      <c r="E19" s="20"/>
      <c r="F19" s="20"/>
      <c r="G19" s="146" t="str">
        <f>IF('Passif Montants cumulés '!C19&gt;0,IF(C19&gt;=0,"ok","erreur"),"")</f>
        <v/>
      </c>
      <c r="H19" s="146" t="str">
        <f>IF('Passif Montants cumulés '!D19&gt;0,IF(D19&gt;=0,"ok","erreur"),"")</f>
        <v/>
      </c>
      <c r="I19" s="146" t="str">
        <f>IF('Passif Montants cumulés '!E19&gt;0,IF(E19&gt;=0,"ok","erreur"),"")</f>
        <v/>
      </c>
      <c r="J19" s="146" t="str">
        <f>IF('Passif Montants cumulés '!F19&gt;0,IF(F19&gt;=0,"ok","erreur"),"")</f>
        <v/>
      </c>
    </row>
    <row r="20" spans="1:10" s="10" customFormat="1" ht="20.100000000000001" customHeight="1" x14ac:dyDescent="0.2">
      <c r="A20" s="18" t="s">
        <v>25</v>
      </c>
      <c r="B20" s="89" t="s">
        <v>69</v>
      </c>
      <c r="C20" s="20"/>
      <c r="D20" s="20"/>
      <c r="E20" s="20"/>
      <c r="F20" s="20"/>
      <c r="G20" s="146" t="str">
        <f>IF('Passif Montants cumulés '!C20&gt;0,IF(C20&gt;=0,"ok","erreur"),"")</f>
        <v/>
      </c>
      <c r="H20" s="146" t="str">
        <f>IF('Passif Montants cumulés '!D20&gt;0,IF(D20&gt;=0,"ok","erreur"),"")</f>
        <v/>
      </c>
      <c r="I20" s="146" t="str">
        <f>IF('Passif Montants cumulés '!E20&gt;0,IF(E20&gt;=0,"ok","erreur"),"")</f>
        <v/>
      </c>
      <c r="J20" s="146" t="str">
        <f>IF('Passif Montants cumulés '!F20&gt;0,IF(F20&gt;=0,"ok","erreur"),"")</f>
        <v/>
      </c>
    </row>
    <row r="21" spans="1:10" s="10" customFormat="1" ht="20.100000000000001" customHeight="1" x14ac:dyDescent="0.2">
      <c r="A21" s="18">
        <v>3</v>
      </c>
      <c r="B21" s="13" t="s">
        <v>6</v>
      </c>
      <c r="C21" s="20"/>
      <c r="D21" s="20"/>
      <c r="E21" s="67"/>
      <c r="F21" s="67"/>
      <c r="G21" s="145" t="str">
        <f>IF('Passif Montants cumulés '!$C$21&lt;&gt;0,IF('Passif TESE '!$C$21&gt;0,"OK","ERROR"),"")</f>
        <v/>
      </c>
      <c r="H21" s="145" t="str">
        <f>IF('Passif Montants cumulés '!$D$21&lt;&gt;0,IF('Passif TESE '!$D$21&gt;0,"OK","ERROR"),"")</f>
        <v/>
      </c>
    </row>
    <row r="22" spans="1:10" s="10" customFormat="1" ht="20.100000000000001" customHeight="1" x14ac:dyDescent="0.2">
      <c r="A22" s="18">
        <v>4</v>
      </c>
      <c r="B22" s="13" t="s">
        <v>7</v>
      </c>
      <c r="C22" s="20"/>
      <c r="D22" s="20"/>
      <c r="E22" s="67"/>
      <c r="F22" s="67"/>
      <c r="G22" s="145" t="str">
        <f>IF('Passif Montants cumulés '!$C$22&lt;&gt;0,IF('Passif TESE '!$C$22&gt;0,"OK","ERROR"),"")</f>
        <v/>
      </c>
      <c r="H22" s="145" t="str">
        <f>IF('Passif Montants cumulés '!$D$22&lt;&gt;0,IF('Passif TESE '!$D$22&gt;0,"OK","ERROR"),"")</f>
        <v/>
      </c>
    </row>
    <row r="23" spans="1:10" s="10" customFormat="1" ht="20.100000000000001" customHeight="1" x14ac:dyDescent="0.2">
      <c r="A23" s="18">
        <v>5</v>
      </c>
      <c r="B23" s="13" t="s">
        <v>8</v>
      </c>
      <c r="C23" s="20"/>
      <c r="D23" s="20"/>
      <c r="E23" s="20"/>
      <c r="F23" s="20"/>
      <c r="G23" s="146" t="str">
        <f>IF('Passif Montants cumulés '!C23&gt;0,IF(C23&gt;0,"ok","erreur"),"")</f>
        <v/>
      </c>
      <c r="H23" s="146" t="str">
        <f>IF('Passif Montants cumulés '!D23&gt;0,IF(D23&gt;0,"ok","erreur"),"")</f>
        <v/>
      </c>
      <c r="I23" s="146" t="str">
        <f>IF('Passif Montants cumulés '!E23&gt;0,IF(E23&gt;0,"ok","erreur"),"")</f>
        <v/>
      </c>
      <c r="J23" s="146" t="str">
        <f>IF('Passif Montants cumulés '!F23&gt;0,IF(F23&gt;0,"ok","erreur"),"")</f>
        <v/>
      </c>
    </row>
    <row r="24" spans="1:10" s="10" customFormat="1" ht="20.100000000000001" customHeight="1" thickBot="1" x14ac:dyDescent="0.25">
      <c r="A24" s="30">
        <v>6</v>
      </c>
      <c r="B24" s="32" t="s">
        <v>5</v>
      </c>
      <c r="C24" s="21"/>
      <c r="D24" s="21"/>
      <c r="E24" s="21"/>
      <c r="F24" s="21"/>
      <c r="G24" s="146" t="str">
        <f>IF('Passif Montants cumulés '!C24&gt;0,IF(C24&gt;0,"ok","erreur"),"")</f>
        <v/>
      </c>
      <c r="H24" s="146" t="str">
        <f>IF('Passif Montants cumulés '!D24&gt;0,IF(D24&gt;0,"ok","erreur"),"")</f>
        <v/>
      </c>
      <c r="I24" s="146" t="str">
        <f>IF('Passif Montants cumulés '!E24&gt;0,IF(E24&gt;0,"ok","erreur"),"")</f>
        <v/>
      </c>
      <c r="J24" s="146" t="str">
        <f>IF('Passif Montants cumulés '!F24&gt;0,IF(F24&gt;0,"ok","erreur"),"")</f>
        <v/>
      </c>
    </row>
    <row r="25" spans="1:10" s="10" customFormat="1" ht="15" customHeight="1" x14ac:dyDescent="0.2">
      <c r="A25" s="22"/>
      <c r="B25" s="23"/>
      <c r="C25" s="24"/>
      <c r="D25" s="25"/>
    </row>
    <row r="26" spans="1:10" s="10" customFormat="1" ht="15" customHeight="1" x14ac:dyDescent="0.2">
      <c r="A26" s="22"/>
      <c r="B26" s="90"/>
      <c r="C26" s="24"/>
      <c r="D26" s="25"/>
    </row>
    <row r="27" spans="1:10" s="10" customFormat="1" ht="15" customHeight="1" x14ac:dyDescent="0.2">
      <c r="A27" s="22"/>
      <c r="B27" s="90"/>
      <c r="C27" s="24"/>
      <c r="D27" s="25"/>
    </row>
    <row r="28" spans="1:10" s="10" customFormat="1" ht="15" customHeight="1" x14ac:dyDescent="0.2">
      <c r="A28" s="22"/>
      <c r="B28" s="90"/>
      <c r="C28" s="24"/>
      <c r="D28" s="25"/>
    </row>
    <row r="29" spans="1:10" s="10" customFormat="1" ht="15" customHeight="1" x14ac:dyDescent="0.2">
      <c r="A29" s="22"/>
      <c r="B29" s="23"/>
      <c r="C29" s="24"/>
      <c r="D29" s="25"/>
    </row>
    <row r="30" spans="1:10" s="10" customFormat="1" ht="15" customHeight="1" x14ac:dyDescent="0.2">
      <c r="A30" s="22"/>
      <c r="B30" s="90"/>
      <c r="C30" s="24"/>
      <c r="D30" s="25"/>
    </row>
    <row r="31" spans="1:10" s="10" customFormat="1" ht="15" customHeight="1" x14ac:dyDescent="0.2">
      <c r="A31" s="22"/>
      <c r="B31" s="90"/>
      <c r="C31" s="24"/>
      <c r="D31" s="25"/>
    </row>
    <row r="32" spans="1:10" s="10" customFormat="1" ht="15" customHeight="1" x14ac:dyDescent="0.2">
      <c r="A32" s="22"/>
      <c r="B32" s="90"/>
      <c r="C32" s="24"/>
      <c r="D32" s="25"/>
    </row>
    <row r="33" spans="1:4" s="10" customFormat="1" ht="15" customHeight="1" x14ac:dyDescent="0.2">
      <c r="A33" s="22"/>
      <c r="B33" s="23"/>
      <c r="C33" s="24"/>
      <c r="D33" s="25"/>
    </row>
    <row r="34" spans="1:4" s="10" customFormat="1" ht="15" customHeight="1" x14ac:dyDescent="0.2">
      <c r="A34" s="22"/>
      <c r="B34" s="23"/>
      <c r="C34" s="24"/>
      <c r="D34" s="25"/>
    </row>
    <row r="35" spans="1:4" s="10" customFormat="1" ht="15" customHeight="1" x14ac:dyDescent="0.2">
      <c r="A35" s="22"/>
      <c r="B35" s="23"/>
      <c r="C35" s="24"/>
      <c r="D35" s="25"/>
    </row>
    <row r="36" spans="1:4" s="10" customFormat="1" ht="15" customHeight="1" x14ac:dyDescent="0.2">
      <c r="A36" s="22"/>
      <c r="B36" s="23"/>
      <c r="C36" s="24"/>
      <c r="D36" s="25"/>
    </row>
    <row r="37" spans="1:4" s="10" customFormat="1" ht="15" customHeight="1" x14ac:dyDescent="0.2">
      <c r="A37" s="22"/>
      <c r="B37" s="23"/>
      <c r="C37" s="24"/>
      <c r="D37" s="25"/>
    </row>
    <row r="38" spans="1:4" s="10" customFormat="1" ht="15" customHeight="1" x14ac:dyDescent="0.2">
      <c r="A38" s="22"/>
      <c r="B38" s="90"/>
      <c r="C38" s="24"/>
      <c r="D38" s="25"/>
    </row>
    <row r="39" spans="1:4" s="10" customFormat="1" ht="15" customHeight="1" x14ac:dyDescent="0.2">
      <c r="A39" s="22"/>
      <c r="B39" s="90"/>
      <c r="C39" s="24"/>
      <c r="D39" s="25"/>
    </row>
    <row r="40" spans="1:4" s="10" customFormat="1" ht="15" customHeight="1" x14ac:dyDescent="0.2">
      <c r="A40" s="22"/>
      <c r="B40" s="90"/>
      <c r="C40" s="24"/>
      <c r="D40" s="25"/>
    </row>
    <row r="41" spans="1:4" s="10" customFormat="1" ht="15" customHeight="1" x14ac:dyDescent="0.2">
      <c r="A41" s="22"/>
      <c r="B41" s="23"/>
      <c r="C41" s="24"/>
      <c r="D41" s="25"/>
    </row>
    <row r="42" spans="1:4" s="10" customFormat="1" ht="15" customHeight="1" x14ac:dyDescent="0.2">
      <c r="A42" s="22"/>
      <c r="B42" s="90"/>
      <c r="C42" s="24"/>
      <c r="D42" s="25"/>
    </row>
    <row r="43" spans="1:4" s="10" customFormat="1" ht="15" customHeight="1" x14ac:dyDescent="0.2">
      <c r="A43" s="22"/>
      <c r="B43" s="90"/>
      <c r="C43" s="24"/>
      <c r="D43" s="25"/>
    </row>
    <row r="44" spans="1:4" s="10" customFormat="1" ht="15" customHeight="1" x14ac:dyDescent="0.2">
      <c r="A44" s="22"/>
      <c r="B44" s="90"/>
      <c r="C44" s="24"/>
      <c r="D44" s="25"/>
    </row>
    <row r="45" spans="1:4" s="10" customFormat="1" ht="15" customHeight="1" x14ac:dyDescent="0.2">
      <c r="A45" s="22"/>
      <c r="B45" s="23"/>
      <c r="C45" s="24"/>
      <c r="D45" s="25"/>
    </row>
    <row r="46" spans="1:4" s="10" customFormat="1" ht="15" customHeight="1" x14ac:dyDescent="0.2">
      <c r="A46" s="22"/>
      <c r="B46" s="23"/>
      <c r="C46" s="24"/>
      <c r="D46" s="25"/>
    </row>
    <row r="47" spans="1:4" s="10" customFormat="1" ht="15" customHeight="1" x14ac:dyDescent="0.2">
      <c r="A47" s="22"/>
      <c r="B47" s="23"/>
      <c r="C47" s="24"/>
      <c r="D47" s="25"/>
    </row>
    <row r="48" spans="1:4" s="10" customFormat="1" ht="15" customHeight="1" x14ac:dyDescent="0.2">
      <c r="A48" s="22"/>
      <c r="B48" s="90"/>
      <c r="C48" s="24"/>
      <c r="D48" s="25"/>
    </row>
    <row r="49" spans="1:4" x14ac:dyDescent="0.2">
      <c r="A49" s="27"/>
      <c r="B49" s="90"/>
      <c r="C49" s="28"/>
      <c r="D49" s="28"/>
    </row>
    <row r="50" spans="1:4" x14ac:dyDescent="0.2">
      <c r="A50" s="27"/>
      <c r="B50" s="90"/>
      <c r="C50" s="28"/>
      <c r="D50" s="28"/>
    </row>
    <row r="51" spans="1:4" x14ac:dyDescent="0.2">
      <c r="A51" s="27"/>
      <c r="B51" s="23"/>
      <c r="C51" s="28"/>
      <c r="D51" s="28"/>
    </row>
    <row r="52" spans="1:4" x14ac:dyDescent="0.2">
      <c r="A52" s="27"/>
      <c r="B52" s="90"/>
      <c r="C52" s="28"/>
      <c r="D52" s="28"/>
    </row>
    <row r="53" spans="1:4" x14ac:dyDescent="0.2">
      <c r="A53" s="27"/>
      <c r="B53" s="90"/>
      <c r="C53" s="28"/>
      <c r="D53" s="28"/>
    </row>
    <row r="54" spans="1:4" x14ac:dyDescent="0.2">
      <c r="A54" s="27"/>
      <c r="B54" s="90"/>
      <c r="C54" s="28"/>
      <c r="D54" s="28"/>
    </row>
    <row r="55" spans="1:4" x14ac:dyDescent="0.2">
      <c r="A55" s="27"/>
      <c r="B55" s="23"/>
      <c r="C55" s="28"/>
      <c r="D55" s="28"/>
    </row>
    <row r="56" spans="1:4" x14ac:dyDescent="0.2">
      <c r="A56" s="27"/>
      <c r="B56" s="23"/>
      <c r="C56" s="28"/>
      <c r="D56" s="28"/>
    </row>
    <row r="57" spans="1:4" x14ac:dyDescent="0.2">
      <c r="A57" s="29"/>
      <c r="B57" s="28"/>
      <c r="C57" s="28"/>
      <c r="D57" s="28"/>
    </row>
    <row r="58" spans="1:4" x14ac:dyDescent="0.2">
      <c r="A58" s="29"/>
      <c r="B58" s="28"/>
      <c r="C58" s="28"/>
      <c r="D58" s="28"/>
    </row>
    <row r="59" spans="1:4" x14ac:dyDescent="0.2">
      <c r="A59" s="29"/>
      <c r="B59" s="28"/>
      <c r="C59" s="28"/>
      <c r="D59" s="28"/>
    </row>
    <row r="60" spans="1:4" x14ac:dyDescent="0.2">
      <c r="A60" s="29"/>
      <c r="B60" s="28"/>
      <c r="C60" s="28"/>
      <c r="D60" s="28"/>
    </row>
    <row r="61" spans="1:4" x14ac:dyDescent="0.2">
      <c r="A61" s="29"/>
      <c r="B61" s="28"/>
      <c r="C61" s="28"/>
      <c r="D61" s="28"/>
    </row>
    <row r="62" spans="1:4" x14ac:dyDescent="0.2">
      <c r="A62" s="29"/>
      <c r="B62" s="28"/>
      <c r="C62" s="28"/>
      <c r="D62" s="28"/>
    </row>
    <row r="63" spans="1:4" x14ac:dyDescent="0.2">
      <c r="A63" s="29"/>
      <c r="B63" s="28"/>
      <c r="C63" s="28"/>
      <c r="D63" s="28"/>
    </row>
    <row r="64" spans="1:4" x14ac:dyDescent="0.2">
      <c r="A64" s="29"/>
      <c r="B64" s="28"/>
      <c r="C64" s="28"/>
      <c r="D64" s="28"/>
    </row>
    <row r="65" spans="1:4" x14ac:dyDescent="0.2">
      <c r="A65" s="29"/>
      <c r="B65" s="28"/>
      <c r="C65" s="28"/>
      <c r="D65" s="28"/>
    </row>
    <row r="66" spans="1:4" x14ac:dyDescent="0.2">
      <c r="A66" s="29"/>
      <c r="B66" s="28"/>
      <c r="C66" s="28"/>
      <c r="D66" s="28"/>
    </row>
    <row r="67" spans="1:4" x14ac:dyDescent="0.2">
      <c r="A67" s="29"/>
      <c r="B67" s="28"/>
      <c r="C67" s="28"/>
      <c r="D67" s="28"/>
    </row>
    <row r="68" spans="1:4" x14ac:dyDescent="0.2">
      <c r="A68" s="29"/>
      <c r="B68" s="28"/>
      <c r="C68" s="28"/>
      <c r="D68" s="28"/>
    </row>
    <row r="69" spans="1:4" x14ac:dyDescent="0.2">
      <c r="A69" s="29"/>
      <c r="B69" s="28"/>
      <c r="C69" s="28"/>
      <c r="D69" s="28"/>
    </row>
    <row r="70" spans="1:4" x14ac:dyDescent="0.2">
      <c r="A70" s="29"/>
      <c r="B70" s="28"/>
      <c r="C70" s="28"/>
      <c r="D70" s="28"/>
    </row>
    <row r="71" spans="1:4" x14ac:dyDescent="0.2">
      <c r="A71" s="29"/>
      <c r="B71" s="28"/>
      <c r="C71" s="28"/>
      <c r="D71" s="28"/>
    </row>
    <row r="72" spans="1:4" x14ac:dyDescent="0.2">
      <c r="A72" s="29"/>
      <c r="B72" s="28"/>
      <c r="C72" s="28"/>
      <c r="D72" s="28"/>
    </row>
    <row r="73" spans="1:4" x14ac:dyDescent="0.2">
      <c r="A73" s="29"/>
      <c r="B73" s="28"/>
      <c r="C73" s="28"/>
      <c r="D73" s="28"/>
    </row>
    <row r="74" spans="1:4" x14ac:dyDescent="0.2">
      <c r="A74" s="29"/>
      <c r="B74" s="28"/>
      <c r="C74" s="28"/>
      <c r="D74" s="28"/>
    </row>
    <row r="75" spans="1:4" x14ac:dyDescent="0.2">
      <c r="A75" s="29"/>
      <c r="B75" s="28"/>
      <c r="C75" s="28"/>
      <c r="D75" s="28"/>
    </row>
    <row r="76" spans="1:4" x14ac:dyDescent="0.2">
      <c r="A76" s="29"/>
      <c r="B76" s="28"/>
      <c r="C76" s="28"/>
      <c r="D76" s="28"/>
    </row>
    <row r="77" spans="1:4" x14ac:dyDescent="0.2">
      <c r="A77" s="29"/>
      <c r="B77" s="28"/>
      <c r="C77" s="28"/>
      <c r="D77" s="28"/>
    </row>
    <row r="78" spans="1:4" x14ac:dyDescent="0.2">
      <c r="A78" s="29"/>
      <c r="B78" s="28"/>
      <c r="C78" s="28"/>
      <c r="D78" s="28"/>
    </row>
    <row r="79" spans="1:4" x14ac:dyDescent="0.2">
      <c r="A79" s="29"/>
      <c r="B79" s="28"/>
      <c r="C79" s="28"/>
      <c r="D79" s="28"/>
    </row>
    <row r="80" spans="1:4" x14ac:dyDescent="0.2">
      <c r="A80" s="29"/>
      <c r="B80" s="28"/>
      <c r="C80" s="28"/>
      <c r="D80" s="28"/>
    </row>
    <row r="81" spans="1:4" x14ac:dyDescent="0.2">
      <c r="A81" s="29"/>
      <c r="B81" s="28"/>
      <c r="C81" s="28"/>
      <c r="D81" s="28"/>
    </row>
    <row r="82" spans="1:4" x14ac:dyDescent="0.2">
      <c r="A82" s="29"/>
      <c r="B82" s="28"/>
      <c r="C82" s="28"/>
      <c r="D82" s="28"/>
    </row>
    <row r="83" spans="1:4" x14ac:dyDescent="0.2">
      <c r="A83" s="29"/>
      <c r="B83" s="28"/>
      <c r="C83" s="28"/>
      <c r="D83" s="28"/>
    </row>
    <row r="84" spans="1:4" x14ac:dyDescent="0.2">
      <c r="A84" s="29"/>
      <c r="B84" s="28"/>
      <c r="C84" s="28"/>
      <c r="D84" s="28"/>
    </row>
    <row r="85" spans="1:4" x14ac:dyDescent="0.2">
      <c r="A85" s="29"/>
      <c r="B85" s="28"/>
      <c r="C85" s="28"/>
      <c r="D85" s="28"/>
    </row>
    <row r="86" spans="1:4" x14ac:dyDescent="0.2">
      <c r="A86" s="29"/>
      <c r="B86" s="28"/>
      <c r="C86" s="28"/>
      <c r="D86" s="28"/>
    </row>
    <row r="87" spans="1:4" x14ac:dyDescent="0.2">
      <c r="A87" s="29"/>
      <c r="B87" s="28"/>
      <c r="C87" s="28"/>
      <c r="D87" s="28"/>
    </row>
    <row r="88" spans="1:4" x14ac:dyDescent="0.2">
      <c r="A88" s="29"/>
      <c r="B88" s="28"/>
      <c r="C88" s="28"/>
      <c r="D88" s="28"/>
    </row>
    <row r="89" spans="1:4" x14ac:dyDescent="0.2">
      <c r="A89" s="29"/>
      <c r="B89" s="28"/>
      <c r="C89" s="28"/>
      <c r="D89" s="28"/>
    </row>
    <row r="90" spans="1:4" x14ac:dyDescent="0.2">
      <c r="A90" s="29"/>
      <c r="B90" s="28"/>
      <c r="C90" s="28"/>
      <c r="D90" s="28"/>
    </row>
    <row r="91" spans="1:4" x14ac:dyDescent="0.2">
      <c r="A91" s="29"/>
      <c r="B91" s="28"/>
      <c r="C91" s="28"/>
      <c r="D91" s="28"/>
    </row>
    <row r="92" spans="1:4" x14ac:dyDescent="0.2">
      <c r="A92" s="29"/>
      <c r="B92" s="28"/>
      <c r="C92" s="28"/>
      <c r="D92" s="28"/>
    </row>
    <row r="93" spans="1:4" x14ac:dyDescent="0.2">
      <c r="A93" s="29"/>
      <c r="B93" s="28"/>
      <c r="C93" s="28"/>
      <c r="D93" s="28"/>
    </row>
    <row r="94" spans="1:4" x14ac:dyDescent="0.2">
      <c r="A94" s="29"/>
      <c r="B94" s="28"/>
      <c r="C94" s="28"/>
      <c r="D94" s="28"/>
    </row>
    <row r="95" spans="1:4" x14ac:dyDescent="0.2">
      <c r="A95" s="29"/>
      <c r="B95" s="28"/>
      <c r="C95" s="28"/>
      <c r="D95" s="28"/>
    </row>
    <row r="96" spans="1:4" x14ac:dyDescent="0.2">
      <c r="A96" s="29"/>
      <c r="B96" s="28"/>
      <c r="C96" s="28"/>
      <c r="D96" s="28"/>
    </row>
    <row r="97" spans="1:4" x14ac:dyDescent="0.2">
      <c r="A97" s="29"/>
      <c r="B97" s="28"/>
      <c r="C97" s="28"/>
      <c r="D97" s="28"/>
    </row>
    <row r="98" spans="1:4" x14ac:dyDescent="0.2">
      <c r="A98" s="29"/>
      <c r="B98" s="28"/>
      <c r="C98" s="28"/>
      <c r="D98" s="28"/>
    </row>
    <row r="99" spans="1:4" x14ac:dyDescent="0.2">
      <c r="A99" s="29"/>
      <c r="B99" s="28"/>
      <c r="C99" s="28"/>
      <c r="D99" s="28"/>
    </row>
    <row r="100" spans="1:4" x14ac:dyDescent="0.2">
      <c r="A100" s="29"/>
      <c r="B100" s="28"/>
      <c r="C100" s="28"/>
      <c r="D100" s="28"/>
    </row>
    <row r="101" spans="1:4" x14ac:dyDescent="0.2">
      <c r="A101" s="29"/>
      <c r="B101" s="28"/>
      <c r="C101" s="28"/>
      <c r="D101" s="28"/>
    </row>
    <row r="102" spans="1:4" x14ac:dyDescent="0.2">
      <c r="A102" s="29"/>
      <c r="B102" s="28"/>
      <c r="C102" s="28"/>
      <c r="D102" s="28"/>
    </row>
    <row r="103" spans="1:4" x14ac:dyDescent="0.2">
      <c r="A103" s="29"/>
      <c r="B103" s="28"/>
      <c r="C103" s="28"/>
      <c r="D103" s="28"/>
    </row>
    <row r="104" spans="1:4" x14ac:dyDescent="0.2">
      <c r="A104" s="29"/>
      <c r="B104" s="28"/>
      <c r="C104" s="28"/>
      <c r="D104" s="28"/>
    </row>
    <row r="105" spans="1:4" x14ac:dyDescent="0.2">
      <c r="A105" s="29"/>
      <c r="B105" s="28"/>
      <c r="C105" s="28"/>
      <c r="D105" s="28"/>
    </row>
    <row r="106" spans="1:4" x14ac:dyDescent="0.2">
      <c r="A106" s="29"/>
      <c r="B106" s="28"/>
      <c r="C106" s="28"/>
      <c r="D106" s="28"/>
    </row>
    <row r="107" spans="1:4" x14ac:dyDescent="0.2">
      <c r="A107" s="29"/>
      <c r="B107" s="28"/>
      <c r="C107" s="28"/>
      <c r="D107" s="28"/>
    </row>
    <row r="108" spans="1:4" x14ac:dyDescent="0.2">
      <c r="A108" s="29"/>
      <c r="B108" s="28"/>
      <c r="C108" s="28"/>
      <c r="D108" s="28"/>
    </row>
    <row r="109" spans="1:4" x14ac:dyDescent="0.2">
      <c r="A109" s="29"/>
      <c r="B109" s="28"/>
      <c r="C109" s="28"/>
      <c r="D109" s="28"/>
    </row>
    <row r="110" spans="1:4" x14ac:dyDescent="0.2">
      <c r="A110" s="29"/>
      <c r="B110" s="28"/>
      <c r="C110" s="28"/>
      <c r="D110" s="28"/>
    </row>
    <row r="111" spans="1:4" x14ac:dyDescent="0.2">
      <c r="A111" s="29"/>
      <c r="B111" s="28"/>
      <c r="C111" s="28"/>
      <c r="D111" s="28"/>
    </row>
    <row r="112" spans="1:4" x14ac:dyDescent="0.2">
      <c r="A112" s="29"/>
      <c r="B112" s="28"/>
      <c r="C112" s="28"/>
      <c r="D112" s="28"/>
    </row>
    <row r="113" spans="1:4" x14ac:dyDescent="0.2">
      <c r="A113" s="29"/>
      <c r="B113" s="28"/>
      <c r="C113" s="28"/>
      <c r="D113" s="28"/>
    </row>
    <row r="114" spans="1:4" x14ac:dyDescent="0.2">
      <c r="A114" s="29"/>
      <c r="B114" s="28"/>
      <c r="C114" s="28"/>
      <c r="D114" s="28"/>
    </row>
  </sheetData>
  <mergeCells count="9">
    <mergeCell ref="G12:J12"/>
    <mergeCell ref="A7:F7"/>
    <mergeCell ref="B10:B12"/>
    <mergeCell ref="A1:F1"/>
    <mergeCell ref="A2:F2"/>
    <mergeCell ref="A3:F3"/>
    <mergeCell ref="A4:F4"/>
    <mergeCell ref="A5:F5"/>
    <mergeCell ref="A6:F6"/>
  </mergeCells>
  <phoneticPr fontId="6" type="noConversion"/>
  <pageMargins left="0.78740157499999996" right="0.78740157499999996" top="0.984251969" bottom="0.984251969" header="0.4921259845" footer="0.4921259845"/>
  <pageSetup paperSize="9" scale="69" orientation="landscape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8"/>
  <sheetViews>
    <sheetView tabSelected="1" zoomScale="80" zoomScaleNormal="80" workbookViewId="0">
      <selection activeCell="T26" sqref="T26"/>
    </sheetView>
  </sheetViews>
  <sheetFormatPr baseColWidth="10" defaultRowHeight="12.75" x14ac:dyDescent="0.2"/>
  <cols>
    <col min="1" max="1" width="14.85546875" customWidth="1"/>
    <col min="2" max="2" width="15.85546875" customWidth="1"/>
    <col min="6" max="6" width="22.5703125" customWidth="1"/>
    <col min="9" max="9" width="13.7109375" customWidth="1"/>
    <col min="14" max="14" width="23.7109375" customWidth="1"/>
    <col min="17" max="17" width="17" customWidth="1"/>
  </cols>
  <sheetData>
    <row r="2" spans="1:17" ht="15" x14ac:dyDescent="0.25">
      <c r="A2" s="210" t="s">
        <v>160</v>
      </c>
      <c r="B2" s="210"/>
    </row>
    <row r="4" spans="1:17" ht="63.75" x14ac:dyDescent="0.2">
      <c r="A4" s="190" t="s">
        <v>126</v>
      </c>
      <c r="B4" s="190" t="s">
        <v>127</v>
      </c>
      <c r="C4" s="191" t="s">
        <v>128</v>
      </c>
      <c r="D4" s="191" t="s">
        <v>129</v>
      </c>
      <c r="E4" s="191" t="s">
        <v>130</v>
      </c>
      <c r="F4" s="191" t="s">
        <v>131</v>
      </c>
      <c r="G4" s="192" t="s">
        <v>132</v>
      </c>
      <c r="H4" s="192" t="s">
        <v>133</v>
      </c>
      <c r="I4" s="190" t="s">
        <v>134</v>
      </c>
      <c r="J4" s="192" t="s">
        <v>135</v>
      </c>
      <c r="K4" s="191" t="s">
        <v>128</v>
      </c>
      <c r="L4" s="191" t="s">
        <v>129</v>
      </c>
      <c r="M4" s="191" t="s">
        <v>130</v>
      </c>
      <c r="N4" s="191" t="s">
        <v>131</v>
      </c>
      <c r="O4" s="192" t="s">
        <v>132</v>
      </c>
      <c r="P4" s="192" t="s">
        <v>133</v>
      </c>
      <c r="Q4" s="193" t="s">
        <v>134</v>
      </c>
    </row>
    <row r="5" spans="1:17" x14ac:dyDescent="0.2">
      <c r="A5" s="194"/>
      <c r="B5" s="195" t="s">
        <v>136</v>
      </c>
      <c r="C5" s="196" t="s">
        <v>137</v>
      </c>
      <c r="D5" s="196" t="s">
        <v>138</v>
      </c>
      <c r="E5" s="196" t="s">
        <v>139</v>
      </c>
      <c r="F5" s="196" t="s">
        <v>140</v>
      </c>
      <c r="G5" s="197">
        <v>1.1000000000000001</v>
      </c>
      <c r="H5" s="196">
        <v>2</v>
      </c>
      <c r="I5" s="198" t="s">
        <v>141</v>
      </c>
      <c r="J5" s="196" t="s">
        <v>142</v>
      </c>
      <c r="K5" s="196" t="s">
        <v>137</v>
      </c>
      <c r="L5" s="196" t="s">
        <v>138</v>
      </c>
      <c r="M5" s="196" t="s">
        <v>139</v>
      </c>
      <c r="N5" s="196" t="s">
        <v>140</v>
      </c>
      <c r="O5" s="196">
        <v>1.1000000000000001</v>
      </c>
      <c r="P5" s="196">
        <v>1</v>
      </c>
      <c r="Q5" s="198" t="s">
        <v>143</v>
      </c>
    </row>
    <row r="6" spans="1:17" x14ac:dyDescent="0.2">
      <c r="A6" s="199"/>
      <c r="B6" s="195" t="s">
        <v>136</v>
      </c>
      <c r="C6" s="196" t="s">
        <v>137</v>
      </c>
      <c r="D6" s="196" t="s">
        <v>138</v>
      </c>
      <c r="E6" s="196" t="s">
        <v>139</v>
      </c>
      <c r="F6" s="196" t="s">
        <v>140</v>
      </c>
      <c r="G6" s="197">
        <v>1.1000000000000001</v>
      </c>
      <c r="H6" s="196">
        <v>4</v>
      </c>
      <c r="I6" s="198" t="s">
        <v>141</v>
      </c>
      <c r="J6" s="196" t="s">
        <v>142</v>
      </c>
      <c r="K6" s="196" t="s">
        <v>137</v>
      </c>
      <c r="L6" s="196" t="s">
        <v>138</v>
      </c>
      <c r="M6" s="196" t="s">
        <v>139</v>
      </c>
      <c r="N6" s="196" t="s">
        <v>140</v>
      </c>
      <c r="O6" s="196">
        <v>1.1000000000000001</v>
      </c>
      <c r="P6" s="196">
        <v>3</v>
      </c>
      <c r="Q6" s="198" t="s">
        <v>143</v>
      </c>
    </row>
    <row r="7" spans="1:17" x14ac:dyDescent="0.2">
      <c r="A7" s="199"/>
      <c r="B7" s="195" t="s">
        <v>136</v>
      </c>
      <c r="C7" s="196" t="s">
        <v>137</v>
      </c>
      <c r="D7" s="196" t="s">
        <v>138</v>
      </c>
      <c r="E7" s="196" t="s">
        <v>139</v>
      </c>
      <c r="F7" s="196" t="s">
        <v>140</v>
      </c>
      <c r="G7" s="197">
        <v>1.1000000000000001</v>
      </c>
      <c r="H7" s="196">
        <v>6</v>
      </c>
      <c r="I7" s="198" t="s">
        <v>141</v>
      </c>
      <c r="J7" s="196" t="s">
        <v>142</v>
      </c>
      <c r="K7" s="196" t="s">
        <v>137</v>
      </c>
      <c r="L7" s="196" t="s">
        <v>138</v>
      </c>
      <c r="M7" s="196" t="s">
        <v>139</v>
      </c>
      <c r="N7" s="196" t="s">
        <v>140</v>
      </c>
      <c r="O7" s="196">
        <v>1.1000000000000001</v>
      </c>
      <c r="P7" s="196">
        <v>5</v>
      </c>
      <c r="Q7" s="198" t="s">
        <v>143</v>
      </c>
    </row>
    <row r="8" spans="1:17" x14ac:dyDescent="0.2">
      <c r="A8" s="199"/>
      <c r="B8" s="195" t="s">
        <v>136</v>
      </c>
      <c r="C8" s="196" t="s">
        <v>137</v>
      </c>
      <c r="D8" s="196" t="s">
        <v>138</v>
      </c>
      <c r="E8" s="196" t="s">
        <v>139</v>
      </c>
      <c r="F8" s="196" t="s">
        <v>140</v>
      </c>
      <c r="G8" s="197">
        <v>1.2</v>
      </c>
      <c r="H8" s="196">
        <v>2</v>
      </c>
      <c r="I8" s="198" t="s">
        <v>141</v>
      </c>
      <c r="J8" s="196" t="s">
        <v>142</v>
      </c>
      <c r="K8" s="196" t="s">
        <v>137</v>
      </c>
      <c r="L8" s="196" t="s">
        <v>138</v>
      </c>
      <c r="M8" s="196" t="s">
        <v>139</v>
      </c>
      <c r="N8" s="196" t="s">
        <v>140</v>
      </c>
      <c r="O8" s="196">
        <v>1.2</v>
      </c>
      <c r="P8" s="196">
        <v>1</v>
      </c>
      <c r="Q8" s="198" t="s">
        <v>143</v>
      </c>
    </row>
    <row r="9" spans="1:17" x14ac:dyDescent="0.2">
      <c r="A9" s="199"/>
      <c r="B9" s="195" t="s">
        <v>136</v>
      </c>
      <c r="C9" s="196" t="s">
        <v>137</v>
      </c>
      <c r="D9" s="196" t="s">
        <v>138</v>
      </c>
      <c r="E9" s="196" t="s">
        <v>139</v>
      </c>
      <c r="F9" s="196" t="s">
        <v>140</v>
      </c>
      <c r="G9" s="197">
        <v>1.2</v>
      </c>
      <c r="H9" s="196">
        <v>4</v>
      </c>
      <c r="I9" s="198" t="s">
        <v>141</v>
      </c>
      <c r="J9" s="196" t="s">
        <v>142</v>
      </c>
      <c r="K9" s="196" t="s">
        <v>137</v>
      </c>
      <c r="L9" s="196" t="s">
        <v>138</v>
      </c>
      <c r="M9" s="196" t="s">
        <v>139</v>
      </c>
      <c r="N9" s="196" t="s">
        <v>140</v>
      </c>
      <c r="O9" s="196">
        <v>1.2</v>
      </c>
      <c r="P9" s="196">
        <v>3</v>
      </c>
      <c r="Q9" s="198" t="s">
        <v>143</v>
      </c>
    </row>
    <row r="10" spans="1:17" x14ac:dyDescent="0.2">
      <c r="A10" s="199"/>
      <c r="B10" s="195" t="s">
        <v>136</v>
      </c>
      <c r="C10" s="196" t="s">
        <v>137</v>
      </c>
      <c r="D10" s="196" t="s">
        <v>138</v>
      </c>
      <c r="E10" s="196" t="s">
        <v>139</v>
      </c>
      <c r="F10" s="196" t="s">
        <v>140</v>
      </c>
      <c r="G10" s="197">
        <v>1.2</v>
      </c>
      <c r="H10" s="196">
        <v>6</v>
      </c>
      <c r="I10" s="198" t="s">
        <v>141</v>
      </c>
      <c r="J10" s="196" t="s">
        <v>142</v>
      </c>
      <c r="K10" s="196" t="s">
        <v>137</v>
      </c>
      <c r="L10" s="196" t="s">
        <v>138</v>
      </c>
      <c r="M10" s="196" t="s">
        <v>139</v>
      </c>
      <c r="N10" s="196" t="s">
        <v>140</v>
      </c>
      <c r="O10" s="196">
        <v>1.2</v>
      </c>
      <c r="P10" s="196">
        <v>5</v>
      </c>
      <c r="Q10" s="198" t="s">
        <v>143</v>
      </c>
    </row>
    <row r="11" spans="1:17" x14ac:dyDescent="0.2">
      <c r="A11" s="199"/>
      <c r="B11" s="195" t="s">
        <v>136</v>
      </c>
      <c r="C11" s="196" t="s">
        <v>137</v>
      </c>
      <c r="D11" s="196" t="s">
        <v>138</v>
      </c>
      <c r="E11" s="196" t="s">
        <v>139</v>
      </c>
      <c r="F11" s="196" t="s">
        <v>140</v>
      </c>
      <c r="G11" s="197">
        <v>1.3</v>
      </c>
      <c r="H11" s="196">
        <v>2</v>
      </c>
      <c r="I11" s="198" t="s">
        <v>141</v>
      </c>
      <c r="J11" s="196" t="s">
        <v>142</v>
      </c>
      <c r="K11" s="196" t="s">
        <v>137</v>
      </c>
      <c r="L11" s="196" t="s">
        <v>138</v>
      </c>
      <c r="M11" s="196" t="s">
        <v>139</v>
      </c>
      <c r="N11" s="196" t="s">
        <v>140</v>
      </c>
      <c r="O11" s="196">
        <v>1.3</v>
      </c>
      <c r="P11" s="196">
        <v>1</v>
      </c>
      <c r="Q11" s="198" t="s">
        <v>143</v>
      </c>
    </row>
    <row r="12" spans="1:17" x14ac:dyDescent="0.2">
      <c r="A12" s="199"/>
      <c r="B12" s="195" t="s">
        <v>136</v>
      </c>
      <c r="C12" s="196" t="s">
        <v>137</v>
      </c>
      <c r="D12" s="196" t="s">
        <v>138</v>
      </c>
      <c r="E12" s="196" t="s">
        <v>139</v>
      </c>
      <c r="F12" s="196" t="s">
        <v>140</v>
      </c>
      <c r="G12" s="197">
        <v>1.3</v>
      </c>
      <c r="H12" s="196">
        <v>4</v>
      </c>
      <c r="I12" s="198" t="s">
        <v>141</v>
      </c>
      <c r="J12" s="196" t="s">
        <v>142</v>
      </c>
      <c r="K12" s="196" t="s">
        <v>137</v>
      </c>
      <c r="L12" s="196" t="s">
        <v>138</v>
      </c>
      <c r="M12" s="196" t="s">
        <v>139</v>
      </c>
      <c r="N12" s="196" t="s">
        <v>140</v>
      </c>
      <c r="O12" s="196">
        <v>1.3</v>
      </c>
      <c r="P12" s="196">
        <v>3</v>
      </c>
      <c r="Q12" s="198" t="s">
        <v>143</v>
      </c>
    </row>
    <row r="13" spans="1:17" x14ac:dyDescent="0.2">
      <c r="A13" s="199"/>
      <c r="B13" s="195" t="s">
        <v>136</v>
      </c>
      <c r="C13" s="196" t="s">
        <v>137</v>
      </c>
      <c r="D13" s="196" t="s">
        <v>138</v>
      </c>
      <c r="E13" s="196" t="s">
        <v>139</v>
      </c>
      <c r="F13" s="196" t="s">
        <v>140</v>
      </c>
      <c r="G13" s="197">
        <v>1.3</v>
      </c>
      <c r="H13" s="196">
        <v>6</v>
      </c>
      <c r="I13" s="198" t="s">
        <v>141</v>
      </c>
      <c r="J13" s="196" t="s">
        <v>142</v>
      </c>
      <c r="K13" s="196" t="s">
        <v>137</v>
      </c>
      <c r="L13" s="196" t="s">
        <v>138</v>
      </c>
      <c r="M13" s="196" t="s">
        <v>139</v>
      </c>
      <c r="N13" s="196" t="s">
        <v>140</v>
      </c>
      <c r="O13" s="196">
        <v>1.3</v>
      </c>
      <c r="P13" s="196">
        <v>5</v>
      </c>
      <c r="Q13" s="198" t="s">
        <v>143</v>
      </c>
    </row>
    <row r="14" spans="1:17" x14ac:dyDescent="0.2">
      <c r="A14" s="199"/>
      <c r="B14" s="195" t="s">
        <v>136</v>
      </c>
      <c r="C14" s="196" t="s">
        <v>137</v>
      </c>
      <c r="D14" s="196" t="s">
        <v>138</v>
      </c>
      <c r="E14" s="196" t="s">
        <v>139</v>
      </c>
      <c r="F14" s="196" t="s">
        <v>140</v>
      </c>
      <c r="G14" s="197">
        <v>1.4</v>
      </c>
      <c r="H14" s="196">
        <v>2</v>
      </c>
      <c r="I14" s="198"/>
      <c r="J14" s="196" t="s">
        <v>142</v>
      </c>
      <c r="K14" s="196" t="s">
        <v>137</v>
      </c>
      <c r="L14" s="196" t="s">
        <v>138</v>
      </c>
      <c r="M14" s="196" t="s">
        <v>139</v>
      </c>
      <c r="N14" s="196" t="s">
        <v>140</v>
      </c>
      <c r="O14" s="196">
        <v>1.4</v>
      </c>
      <c r="P14" s="196">
        <v>1</v>
      </c>
      <c r="Q14" s="198"/>
    </row>
    <row r="15" spans="1:17" x14ac:dyDescent="0.2">
      <c r="A15" s="199"/>
      <c r="B15" s="195" t="s">
        <v>136</v>
      </c>
      <c r="C15" s="196" t="s">
        <v>137</v>
      </c>
      <c r="D15" s="196" t="s">
        <v>138</v>
      </c>
      <c r="E15" s="196" t="s">
        <v>139</v>
      </c>
      <c r="F15" s="196" t="s">
        <v>140</v>
      </c>
      <c r="G15" s="197">
        <v>1.4</v>
      </c>
      <c r="H15" s="196">
        <v>4</v>
      </c>
      <c r="I15" s="198"/>
      <c r="J15" s="196" t="s">
        <v>142</v>
      </c>
      <c r="K15" s="196" t="s">
        <v>137</v>
      </c>
      <c r="L15" s="196" t="s">
        <v>138</v>
      </c>
      <c r="M15" s="196" t="s">
        <v>139</v>
      </c>
      <c r="N15" s="196" t="s">
        <v>140</v>
      </c>
      <c r="O15" s="196">
        <v>1.4</v>
      </c>
      <c r="P15" s="196">
        <v>3</v>
      </c>
      <c r="Q15" s="198"/>
    </row>
    <row r="16" spans="1:17" x14ac:dyDescent="0.2">
      <c r="A16" s="199"/>
      <c r="B16" s="195" t="s">
        <v>136</v>
      </c>
      <c r="C16" s="196" t="s">
        <v>137</v>
      </c>
      <c r="D16" s="196" t="s">
        <v>138</v>
      </c>
      <c r="E16" s="196" t="s">
        <v>139</v>
      </c>
      <c r="F16" s="196" t="s">
        <v>140</v>
      </c>
      <c r="G16" s="200" t="s">
        <v>144</v>
      </c>
      <c r="H16" s="196">
        <v>2</v>
      </c>
      <c r="I16" s="198"/>
      <c r="J16" s="196" t="s">
        <v>142</v>
      </c>
      <c r="K16" s="196" t="s">
        <v>137</v>
      </c>
      <c r="L16" s="196" t="s">
        <v>138</v>
      </c>
      <c r="M16" s="196" t="s">
        <v>139</v>
      </c>
      <c r="N16" s="196" t="s">
        <v>140</v>
      </c>
      <c r="O16" s="200" t="s">
        <v>144</v>
      </c>
      <c r="P16" s="196">
        <v>1</v>
      </c>
      <c r="Q16" s="198"/>
    </row>
    <row r="17" spans="1:17" x14ac:dyDescent="0.2">
      <c r="A17" s="199"/>
      <c r="B17" s="195" t="s">
        <v>136</v>
      </c>
      <c r="C17" s="196" t="s">
        <v>137</v>
      </c>
      <c r="D17" s="196" t="s">
        <v>138</v>
      </c>
      <c r="E17" s="196" t="s">
        <v>139</v>
      </c>
      <c r="F17" s="196" t="s">
        <v>140</v>
      </c>
      <c r="G17" s="200" t="s">
        <v>144</v>
      </c>
      <c r="H17" s="196">
        <v>4</v>
      </c>
      <c r="I17" s="198"/>
      <c r="J17" s="196" t="s">
        <v>142</v>
      </c>
      <c r="K17" s="196" t="s">
        <v>137</v>
      </c>
      <c r="L17" s="196" t="s">
        <v>138</v>
      </c>
      <c r="M17" s="196" t="s">
        <v>139</v>
      </c>
      <c r="N17" s="196" t="s">
        <v>140</v>
      </c>
      <c r="O17" s="200" t="s">
        <v>144</v>
      </c>
      <c r="P17" s="196">
        <v>3</v>
      </c>
      <c r="Q17" s="198"/>
    </row>
    <row r="18" spans="1:17" x14ac:dyDescent="0.2">
      <c r="A18" s="199"/>
      <c r="B18" s="195" t="s">
        <v>136</v>
      </c>
      <c r="C18" s="196" t="s">
        <v>137</v>
      </c>
      <c r="D18" s="196" t="s">
        <v>138</v>
      </c>
      <c r="E18" s="196" t="s">
        <v>139</v>
      </c>
      <c r="F18" s="196" t="s">
        <v>140</v>
      </c>
      <c r="G18" s="200" t="s">
        <v>145</v>
      </c>
      <c r="H18" s="196">
        <v>2</v>
      </c>
      <c r="I18" s="198"/>
      <c r="J18" s="196" t="s">
        <v>142</v>
      </c>
      <c r="K18" s="196" t="s">
        <v>137</v>
      </c>
      <c r="L18" s="196" t="s">
        <v>138</v>
      </c>
      <c r="M18" s="196" t="s">
        <v>139</v>
      </c>
      <c r="N18" s="196" t="s">
        <v>140</v>
      </c>
      <c r="O18" s="200" t="s">
        <v>145</v>
      </c>
      <c r="P18" s="196">
        <v>1</v>
      </c>
      <c r="Q18" s="198"/>
    </row>
    <row r="19" spans="1:17" x14ac:dyDescent="0.2">
      <c r="A19" s="199"/>
      <c r="B19" s="195" t="s">
        <v>136</v>
      </c>
      <c r="C19" s="196" t="s">
        <v>137</v>
      </c>
      <c r="D19" s="196" t="s">
        <v>138</v>
      </c>
      <c r="E19" s="196" t="s">
        <v>139</v>
      </c>
      <c r="F19" s="196" t="s">
        <v>140</v>
      </c>
      <c r="G19" s="200" t="s">
        <v>145</v>
      </c>
      <c r="H19" s="196">
        <v>4</v>
      </c>
      <c r="I19" s="198"/>
      <c r="J19" s="196" t="s">
        <v>142</v>
      </c>
      <c r="K19" s="196" t="s">
        <v>137</v>
      </c>
      <c r="L19" s="196" t="s">
        <v>138</v>
      </c>
      <c r="M19" s="196" t="s">
        <v>139</v>
      </c>
      <c r="N19" s="196" t="s">
        <v>140</v>
      </c>
      <c r="O19" s="200" t="s">
        <v>145</v>
      </c>
      <c r="P19" s="196">
        <v>3</v>
      </c>
      <c r="Q19" s="198"/>
    </row>
    <row r="20" spans="1:17" x14ac:dyDescent="0.2">
      <c r="A20" s="199"/>
      <c r="B20" s="195" t="s">
        <v>136</v>
      </c>
      <c r="C20" s="196" t="s">
        <v>137</v>
      </c>
      <c r="D20" s="196" t="s">
        <v>138</v>
      </c>
      <c r="E20" s="196" t="s">
        <v>139</v>
      </c>
      <c r="F20" s="196" t="s">
        <v>140</v>
      </c>
      <c r="G20" s="200" t="s">
        <v>146</v>
      </c>
      <c r="H20" s="196">
        <v>2</v>
      </c>
      <c r="I20" s="198"/>
      <c r="J20" s="196" t="s">
        <v>142</v>
      </c>
      <c r="K20" s="196" t="s">
        <v>137</v>
      </c>
      <c r="L20" s="196" t="s">
        <v>138</v>
      </c>
      <c r="M20" s="196" t="s">
        <v>139</v>
      </c>
      <c r="N20" s="196" t="s">
        <v>140</v>
      </c>
      <c r="O20" s="200" t="s">
        <v>146</v>
      </c>
      <c r="P20" s="196">
        <v>1</v>
      </c>
      <c r="Q20" s="198"/>
    </row>
    <row r="21" spans="1:17" x14ac:dyDescent="0.2">
      <c r="A21" s="199"/>
      <c r="B21" s="195" t="s">
        <v>136</v>
      </c>
      <c r="C21" s="196" t="s">
        <v>137</v>
      </c>
      <c r="D21" s="196" t="s">
        <v>138</v>
      </c>
      <c r="E21" s="196" t="s">
        <v>139</v>
      </c>
      <c r="F21" s="196" t="s">
        <v>140</v>
      </c>
      <c r="G21" s="200" t="s">
        <v>146</v>
      </c>
      <c r="H21" s="196">
        <v>4</v>
      </c>
      <c r="I21" s="198"/>
      <c r="J21" s="196" t="s">
        <v>142</v>
      </c>
      <c r="K21" s="196" t="s">
        <v>137</v>
      </c>
      <c r="L21" s="196" t="s">
        <v>138</v>
      </c>
      <c r="M21" s="196" t="s">
        <v>139</v>
      </c>
      <c r="N21" s="196" t="s">
        <v>140</v>
      </c>
      <c r="O21" s="200" t="s">
        <v>146</v>
      </c>
      <c r="P21" s="196">
        <v>3</v>
      </c>
      <c r="Q21" s="198"/>
    </row>
    <row r="22" spans="1:17" x14ac:dyDescent="0.2">
      <c r="A22" s="199"/>
      <c r="B22" s="201" t="s">
        <v>136</v>
      </c>
      <c r="C22" s="202" t="s">
        <v>137</v>
      </c>
      <c r="D22" s="202" t="s">
        <v>138</v>
      </c>
      <c r="E22" s="202" t="s">
        <v>139</v>
      </c>
      <c r="F22" s="202" t="s">
        <v>140</v>
      </c>
      <c r="G22" s="200" t="s">
        <v>144</v>
      </c>
      <c r="H22" s="202">
        <v>1</v>
      </c>
      <c r="I22" s="203"/>
      <c r="J22" s="202" t="s">
        <v>147</v>
      </c>
      <c r="K22" s="202" t="s">
        <v>137</v>
      </c>
      <c r="L22" s="202" t="s">
        <v>138</v>
      </c>
      <c r="M22" s="202" t="s">
        <v>139</v>
      </c>
      <c r="N22" s="202" t="s">
        <v>140</v>
      </c>
      <c r="O22" s="204">
        <v>1.4</v>
      </c>
      <c r="P22" s="202">
        <v>1</v>
      </c>
      <c r="Q22" s="205"/>
    </row>
    <row r="23" spans="1:17" x14ac:dyDescent="0.2">
      <c r="A23" s="199"/>
      <c r="B23" s="201"/>
      <c r="C23" s="202"/>
      <c r="D23" s="202"/>
      <c r="E23" s="202"/>
      <c r="F23" s="202"/>
      <c r="G23" s="200" t="s">
        <v>145</v>
      </c>
      <c r="H23" s="202"/>
      <c r="I23" s="203"/>
      <c r="J23" s="202"/>
      <c r="K23" s="202"/>
      <c r="L23" s="202"/>
      <c r="M23" s="202"/>
      <c r="N23" s="202"/>
      <c r="O23" s="206"/>
      <c r="P23" s="202"/>
      <c r="Q23" s="207"/>
    </row>
    <row r="24" spans="1:17" x14ac:dyDescent="0.2">
      <c r="A24" s="199"/>
      <c r="B24" s="201"/>
      <c r="C24" s="202"/>
      <c r="D24" s="202"/>
      <c r="E24" s="202"/>
      <c r="F24" s="202"/>
      <c r="G24" s="200" t="s">
        <v>146</v>
      </c>
      <c r="H24" s="202"/>
      <c r="I24" s="203"/>
      <c r="J24" s="202"/>
      <c r="K24" s="202"/>
      <c r="L24" s="202"/>
      <c r="M24" s="202"/>
      <c r="N24" s="202"/>
      <c r="O24" s="208"/>
      <c r="P24" s="202"/>
      <c r="Q24" s="209"/>
    </row>
    <row r="25" spans="1:17" x14ac:dyDescent="0.2">
      <c r="A25" s="199"/>
      <c r="B25" s="201" t="s">
        <v>136</v>
      </c>
      <c r="C25" s="202" t="s">
        <v>137</v>
      </c>
      <c r="D25" s="202" t="s">
        <v>138</v>
      </c>
      <c r="E25" s="202" t="s">
        <v>139</v>
      </c>
      <c r="F25" s="202" t="s">
        <v>140</v>
      </c>
      <c r="G25" s="200" t="s">
        <v>144</v>
      </c>
      <c r="H25" s="202">
        <v>2</v>
      </c>
      <c r="I25" s="203"/>
      <c r="J25" s="202" t="s">
        <v>147</v>
      </c>
      <c r="K25" s="202" t="s">
        <v>137</v>
      </c>
      <c r="L25" s="202" t="s">
        <v>138</v>
      </c>
      <c r="M25" s="202" t="s">
        <v>139</v>
      </c>
      <c r="N25" s="202" t="s">
        <v>140</v>
      </c>
      <c r="O25" s="204">
        <v>1.4</v>
      </c>
      <c r="P25" s="202">
        <v>2</v>
      </c>
      <c r="Q25" s="205"/>
    </row>
    <row r="26" spans="1:17" x14ac:dyDescent="0.2">
      <c r="A26" s="199"/>
      <c r="B26" s="201"/>
      <c r="C26" s="202"/>
      <c r="D26" s="202"/>
      <c r="E26" s="202"/>
      <c r="F26" s="202"/>
      <c r="G26" s="200" t="s">
        <v>145</v>
      </c>
      <c r="H26" s="202"/>
      <c r="I26" s="203"/>
      <c r="J26" s="202"/>
      <c r="K26" s="202"/>
      <c r="L26" s="202"/>
      <c r="M26" s="202"/>
      <c r="N26" s="202"/>
      <c r="O26" s="206"/>
      <c r="P26" s="202"/>
      <c r="Q26" s="207"/>
    </row>
    <row r="27" spans="1:17" x14ac:dyDescent="0.2">
      <c r="A27" s="199"/>
      <c r="B27" s="201"/>
      <c r="C27" s="202"/>
      <c r="D27" s="202"/>
      <c r="E27" s="202"/>
      <c r="F27" s="202"/>
      <c r="G27" s="200" t="s">
        <v>146</v>
      </c>
      <c r="H27" s="202"/>
      <c r="I27" s="203"/>
      <c r="J27" s="202"/>
      <c r="K27" s="202"/>
      <c r="L27" s="202"/>
      <c r="M27" s="202"/>
      <c r="N27" s="202"/>
      <c r="O27" s="208"/>
      <c r="P27" s="202"/>
      <c r="Q27" s="209"/>
    </row>
    <row r="28" spans="1:17" x14ac:dyDescent="0.2">
      <c r="A28" s="199"/>
      <c r="B28" s="201" t="s">
        <v>136</v>
      </c>
      <c r="C28" s="202" t="s">
        <v>137</v>
      </c>
      <c r="D28" s="202" t="s">
        <v>138</v>
      </c>
      <c r="E28" s="202" t="s">
        <v>139</v>
      </c>
      <c r="F28" s="202" t="s">
        <v>140</v>
      </c>
      <c r="G28" s="200" t="s">
        <v>144</v>
      </c>
      <c r="H28" s="202">
        <v>3</v>
      </c>
      <c r="I28" s="203"/>
      <c r="J28" s="202" t="s">
        <v>147</v>
      </c>
      <c r="K28" s="202" t="s">
        <v>137</v>
      </c>
      <c r="L28" s="202" t="s">
        <v>138</v>
      </c>
      <c r="M28" s="202" t="s">
        <v>139</v>
      </c>
      <c r="N28" s="202" t="s">
        <v>140</v>
      </c>
      <c r="O28" s="204">
        <v>1.4</v>
      </c>
      <c r="P28" s="202">
        <v>3</v>
      </c>
      <c r="Q28" s="205"/>
    </row>
    <row r="29" spans="1:17" x14ac:dyDescent="0.2">
      <c r="A29" s="199"/>
      <c r="B29" s="201"/>
      <c r="C29" s="202"/>
      <c r="D29" s="202"/>
      <c r="E29" s="202"/>
      <c r="F29" s="202"/>
      <c r="G29" s="200" t="s">
        <v>145</v>
      </c>
      <c r="H29" s="202"/>
      <c r="I29" s="203"/>
      <c r="J29" s="202"/>
      <c r="K29" s="202"/>
      <c r="L29" s="202"/>
      <c r="M29" s="202"/>
      <c r="N29" s="202"/>
      <c r="O29" s="206"/>
      <c r="P29" s="202"/>
      <c r="Q29" s="207"/>
    </row>
    <row r="30" spans="1:17" x14ac:dyDescent="0.2">
      <c r="A30" s="199"/>
      <c r="B30" s="201"/>
      <c r="C30" s="202"/>
      <c r="D30" s="202"/>
      <c r="E30" s="202"/>
      <c r="F30" s="202"/>
      <c r="G30" s="200" t="s">
        <v>146</v>
      </c>
      <c r="H30" s="202"/>
      <c r="I30" s="203"/>
      <c r="J30" s="202"/>
      <c r="K30" s="202"/>
      <c r="L30" s="202"/>
      <c r="M30" s="202"/>
      <c r="N30" s="202"/>
      <c r="O30" s="208"/>
      <c r="P30" s="202"/>
      <c r="Q30" s="209"/>
    </row>
    <row r="31" spans="1:17" x14ac:dyDescent="0.2">
      <c r="A31" s="199"/>
      <c r="B31" s="201" t="s">
        <v>136</v>
      </c>
      <c r="C31" s="202" t="s">
        <v>137</v>
      </c>
      <c r="D31" s="202" t="s">
        <v>138</v>
      </c>
      <c r="E31" s="202" t="s">
        <v>139</v>
      </c>
      <c r="F31" s="202" t="s">
        <v>140</v>
      </c>
      <c r="G31" s="200" t="s">
        <v>144</v>
      </c>
      <c r="H31" s="202">
        <v>4</v>
      </c>
      <c r="I31" s="203"/>
      <c r="J31" s="202" t="s">
        <v>147</v>
      </c>
      <c r="K31" s="202" t="s">
        <v>137</v>
      </c>
      <c r="L31" s="202" t="s">
        <v>138</v>
      </c>
      <c r="M31" s="202" t="s">
        <v>139</v>
      </c>
      <c r="N31" s="202" t="s">
        <v>140</v>
      </c>
      <c r="O31" s="204">
        <v>1.4</v>
      </c>
      <c r="P31" s="202">
        <v>4</v>
      </c>
      <c r="Q31" s="205"/>
    </row>
    <row r="32" spans="1:17" x14ac:dyDescent="0.2">
      <c r="A32" s="199"/>
      <c r="B32" s="201"/>
      <c r="C32" s="202"/>
      <c r="D32" s="202"/>
      <c r="E32" s="202"/>
      <c r="F32" s="202"/>
      <c r="G32" s="200" t="s">
        <v>145</v>
      </c>
      <c r="H32" s="202"/>
      <c r="I32" s="203"/>
      <c r="J32" s="202"/>
      <c r="K32" s="202"/>
      <c r="L32" s="202"/>
      <c r="M32" s="202"/>
      <c r="N32" s="202"/>
      <c r="O32" s="206"/>
      <c r="P32" s="202"/>
      <c r="Q32" s="207"/>
    </row>
    <row r="33" spans="1:17" x14ac:dyDescent="0.2">
      <c r="A33" s="199"/>
      <c r="B33" s="201"/>
      <c r="C33" s="202"/>
      <c r="D33" s="202"/>
      <c r="E33" s="202"/>
      <c r="F33" s="202"/>
      <c r="G33" s="200" t="s">
        <v>146</v>
      </c>
      <c r="H33" s="202"/>
      <c r="I33" s="203"/>
      <c r="J33" s="202"/>
      <c r="K33" s="202"/>
      <c r="L33" s="202"/>
      <c r="M33" s="202"/>
      <c r="N33" s="202"/>
      <c r="O33" s="208"/>
      <c r="P33" s="202"/>
      <c r="Q33" s="209"/>
    </row>
    <row r="34" spans="1:17" x14ac:dyDescent="0.2">
      <c r="A34" s="199"/>
      <c r="B34" s="195" t="s">
        <v>136</v>
      </c>
      <c r="C34" s="196" t="s">
        <v>137</v>
      </c>
      <c r="D34" s="196" t="s">
        <v>138</v>
      </c>
      <c r="E34" s="196" t="s">
        <v>139</v>
      </c>
      <c r="F34" s="196" t="s">
        <v>140</v>
      </c>
      <c r="G34" s="197">
        <v>1.5</v>
      </c>
      <c r="H34" s="196">
        <v>2</v>
      </c>
      <c r="I34" s="198"/>
      <c r="J34" s="196" t="s">
        <v>142</v>
      </c>
      <c r="K34" s="196" t="s">
        <v>137</v>
      </c>
      <c r="L34" s="196" t="s">
        <v>138</v>
      </c>
      <c r="M34" s="196" t="s">
        <v>139</v>
      </c>
      <c r="N34" s="196" t="s">
        <v>140</v>
      </c>
      <c r="O34" s="196">
        <v>1.5</v>
      </c>
      <c r="P34" s="196">
        <v>1</v>
      </c>
      <c r="Q34" s="198"/>
    </row>
    <row r="35" spans="1:17" x14ac:dyDescent="0.2">
      <c r="A35" s="199"/>
      <c r="B35" s="195" t="s">
        <v>136</v>
      </c>
      <c r="C35" s="196" t="s">
        <v>137</v>
      </c>
      <c r="D35" s="196" t="s">
        <v>138</v>
      </c>
      <c r="E35" s="196" t="s">
        <v>139</v>
      </c>
      <c r="F35" s="196" t="s">
        <v>140</v>
      </c>
      <c r="G35" s="197">
        <v>1.5</v>
      </c>
      <c r="H35" s="196">
        <v>4</v>
      </c>
      <c r="I35" s="198"/>
      <c r="J35" s="196" t="s">
        <v>142</v>
      </c>
      <c r="K35" s="196" t="s">
        <v>137</v>
      </c>
      <c r="L35" s="196" t="s">
        <v>138</v>
      </c>
      <c r="M35" s="196" t="s">
        <v>139</v>
      </c>
      <c r="N35" s="196" t="s">
        <v>140</v>
      </c>
      <c r="O35" s="197">
        <v>1.5</v>
      </c>
      <c r="P35" s="196">
        <v>3</v>
      </c>
      <c r="Q35" s="198"/>
    </row>
    <row r="36" spans="1:17" x14ac:dyDescent="0.2">
      <c r="A36" s="199"/>
      <c r="B36" s="195" t="s">
        <v>136</v>
      </c>
      <c r="C36" s="196" t="s">
        <v>137</v>
      </c>
      <c r="D36" s="196" t="s">
        <v>138</v>
      </c>
      <c r="E36" s="196" t="s">
        <v>139</v>
      </c>
      <c r="F36" s="196" t="s">
        <v>140</v>
      </c>
      <c r="G36" s="197">
        <v>1.5</v>
      </c>
      <c r="H36" s="196">
        <v>6</v>
      </c>
      <c r="I36" s="198"/>
      <c r="J36" s="196" t="s">
        <v>142</v>
      </c>
      <c r="K36" s="196" t="s">
        <v>137</v>
      </c>
      <c r="L36" s="196" t="s">
        <v>138</v>
      </c>
      <c r="M36" s="196" t="s">
        <v>139</v>
      </c>
      <c r="N36" s="196" t="s">
        <v>140</v>
      </c>
      <c r="O36" s="196">
        <v>1.5</v>
      </c>
      <c r="P36" s="196">
        <v>5</v>
      </c>
      <c r="Q36" s="198"/>
    </row>
    <row r="37" spans="1:17" x14ac:dyDescent="0.2">
      <c r="A37" s="199"/>
      <c r="B37" s="195" t="s">
        <v>136</v>
      </c>
      <c r="C37" s="196" t="s">
        <v>137</v>
      </c>
      <c r="D37" s="196" t="s">
        <v>138</v>
      </c>
      <c r="E37" s="196" t="s">
        <v>139</v>
      </c>
      <c r="F37" s="196" t="s">
        <v>140</v>
      </c>
      <c r="G37" s="197">
        <v>2.1</v>
      </c>
      <c r="H37" s="196">
        <v>2</v>
      </c>
      <c r="I37" s="198" t="s">
        <v>148</v>
      </c>
      <c r="J37" s="196" t="s">
        <v>142</v>
      </c>
      <c r="K37" s="196" t="s">
        <v>137</v>
      </c>
      <c r="L37" s="196" t="s">
        <v>138</v>
      </c>
      <c r="M37" s="196" t="s">
        <v>139</v>
      </c>
      <c r="N37" s="196" t="s">
        <v>140</v>
      </c>
      <c r="O37" s="197">
        <v>2.1</v>
      </c>
      <c r="P37" s="196">
        <v>1</v>
      </c>
      <c r="Q37" s="198" t="s">
        <v>149</v>
      </c>
    </row>
    <row r="38" spans="1:17" x14ac:dyDescent="0.2">
      <c r="A38" s="199"/>
      <c r="B38" s="195" t="s">
        <v>136</v>
      </c>
      <c r="C38" s="196" t="s">
        <v>137</v>
      </c>
      <c r="D38" s="196" t="s">
        <v>138</v>
      </c>
      <c r="E38" s="196" t="s">
        <v>139</v>
      </c>
      <c r="F38" s="196" t="s">
        <v>140</v>
      </c>
      <c r="G38" s="197">
        <v>2.1</v>
      </c>
      <c r="H38" s="196">
        <v>4</v>
      </c>
      <c r="I38" s="198" t="s">
        <v>148</v>
      </c>
      <c r="J38" s="196" t="s">
        <v>142</v>
      </c>
      <c r="K38" s="196" t="s">
        <v>137</v>
      </c>
      <c r="L38" s="196" t="s">
        <v>138</v>
      </c>
      <c r="M38" s="196" t="s">
        <v>139</v>
      </c>
      <c r="N38" s="196" t="s">
        <v>140</v>
      </c>
      <c r="O38" s="197">
        <v>2.1</v>
      </c>
      <c r="P38" s="196">
        <v>3</v>
      </c>
      <c r="Q38" s="198" t="s">
        <v>149</v>
      </c>
    </row>
    <row r="39" spans="1:17" x14ac:dyDescent="0.2">
      <c r="A39" s="199"/>
      <c r="B39" s="195" t="s">
        <v>136</v>
      </c>
      <c r="C39" s="196" t="s">
        <v>137</v>
      </c>
      <c r="D39" s="196" t="s">
        <v>138</v>
      </c>
      <c r="E39" s="196" t="s">
        <v>139</v>
      </c>
      <c r="F39" s="196" t="s">
        <v>140</v>
      </c>
      <c r="G39" s="197">
        <v>2.1</v>
      </c>
      <c r="H39" s="196">
        <v>6</v>
      </c>
      <c r="I39" s="198" t="s">
        <v>148</v>
      </c>
      <c r="J39" s="196" t="s">
        <v>142</v>
      </c>
      <c r="K39" s="196" t="s">
        <v>137</v>
      </c>
      <c r="L39" s="196" t="s">
        <v>138</v>
      </c>
      <c r="M39" s="196" t="s">
        <v>139</v>
      </c>
      <c r="N39" s="196" t="s">
        <v>140</v>
      </c>
      <c r="O39" s="197">
        <v>2.1</v>
      </c>
      <c r="P39" s="196">
        <v>5</v>
      </c>
      <c r="Q39" s="198" t="s">
        <v>149</v>
      </c>
    </row>
    <row r="40" spans="1:17" x14ac:dyDescent="0.2">
      <c r="A40" s="199"/>
      <c r="B40" s="195" t="s">
        <v>136</v>
      </c>
      <c r="C40" s="196" t="s">
        <v>137</v>
      </c>
      <c r="D40" s="196" t="s">
        <v>138</v>
      </c>
      <c r="E40" s="196" t="s">
        <v>139</v>
      </c>
      <c r="F40" s="196" t="s">
        <v>140</v>
      </c>
      <c r="G40" s="197">
        <v>2.2000000000000002</v>
      </c>
      <c r="H40" s="196">
        <v>2</v>
      </c>
      <c r="I40" s="198" t="s">
        <v>148</v>
      </c>
      <c r="J40" s="196" t="s">
        <v>142</v>
      </c>
      <c r="K40" s="196" t="s">
        <v>137</v>
      </c>
      <c r="L40" s="196" t="s">
        <v>138</v>
      </c>
      <c r="M40" s="196" t="s">
        <v>139</v>
      </c>
      <c r="N40" s="196" t="s">
        <v>140</v>
      </c>
      <c r="O40" s="197">
        <v>2.2000000000000002</v>
      </c>
      <c r="P40" s="196">
        <v>1</v>
      </c>
      <c r="Q40" s="198" t="s">
        <v>149</v>
      </c>
    </row>
    <row r="41" spans="1:17" x14ac:dyDescent="0.2">
      <c r="A41" s="199"/>
      <c r="B41" s="195" t="s">
        <v>136</v>
      </c>
      <c r="C41" s="196" t="s">
        <v>137</v>
      </c>
      <c r="D41" s="196" t="s">
        <v>138</v>
      </c>
      <c r="E41" s="196" t="s">
        <v>139</v>
      </c>
      <c r="F41" s="196" t="s">
        <v>140</v>
      </c>
      <c r="G41" s="197">
        <v>2.2000000000000002</v>
      </c>
      <c r="H41" s="196">
        <v>4</v>
      </c>
      <c r="I41" s="198" t="s">
        <v>148</v>
      </c>
      <c r="J41" s="196" t="s">
        <v>142</v>
      </c>
      <c r="K41" s="196" t="s">
        <v>137</v>
      </c>
      <c r="L41" s="196" t="s">
        <v>138</v>
      </c>
      <c r="M41" s="196" t="s">
        <v>139</v>
      </c>
      <c r="N41" s="196" t="s">
        <v>140</v>
      </c>
      <c r="O41" s="197">
        <v>2.2000000000000002</v>
      </c>
      <c r="P41" s="196">
        <v>3</v>
      </c>
      <c r="Q41" s="198" t="s">
        <v>149</v>
      </c>
    </row>
    <row r="42" spans="1:17" x14ac:dyDescent="0.2">
      <c r="A42" s="199"/>
      <c r="B42" s="195" t="s">
        <v>136</v>
      </c>
      <c r="C42" s="196" t="s">
        <v>137</v>
      </c>
      <c r="D42" s="196" t="s">
        <v>138</v>
      </c>
      <c r="E42" s="196" t="s">
        <v>139</v>
      </c>
      <c r="F42" s="196" t="s">
        <v>140</v>
      </c>
      <c r="G42" s="197">
        <v>2.2000000000000002</v>
      </c>
      <c r="H42" s="196">
        <v>6</v>
      </c>
      <c r="I42" s="198" t="s">
        <v>148</v>
      </c>
      <c r="J42" s="196" t="s">
        <v>142</v>
      </c>
      <c r="K42" s="196" t="s">
        <v>137</v>
      </c>
      <c r="L42" s="196" t="s">
        <v>138</v>
      </c>
      <c r="M42" s="196" t="s">
        <v>139</v>
      </c>
      <c r="N42" s="196" t="s">
        <v>140</v>
      </c>
      <c r="O42" s="197">
        <v>2.2000000000000002</v>
      </c>
      <c r="P42" s="196">
        <v>5</v>
      </c>
      <c r="Q42" s="198" t="s">
        <v>149</v>
      </c>
    </row>
    <row r="43" spans="1:17" x14ac:dyDescent="0.2">
      <c r="A43" s="199"/>
      <c r="B43" s="195" t="s">
        <v>136</v>
      </c>
      <c r="C43" s="196" t="s">
        <v>137</v>
      </c>
      <c r="D43" s="196" t="s">
        <v>138</v>
      </c>
      <c r="E43" s="196" t="s">
        <v>139</v>
      </c>
      <c r="F43" s="196" t="s">
        <v>140</v>
      </c>
      <c r="G43" s="197">
        <v>2.2999999999999998</v>
      </c>
      <c r="H43" s="196">
        <v>2</v>
      </c>
      <c r="I43" s="198" t="s">
        <v>148</v>
      </c>
      <c r="J43" s="196" t="s">
        <v>142</v>
      </c>
      <c r="K43" s="196" t="s">
        <v>137</v>
      </c>
      <c r="L43" s="196" t="s">
        <v>138</v>
      </c>
      <c r="M43" s="196" t="s">
        <v>139</v>
      </c>
      <c r="N43" s="196" t="s">
        <v>140</v>
      </c>
      <c r="O43" s="197">
        <v>2.2999999999999998</v>
      </c>
      <c r="P43" s="196">
        <v>1</v>
      </c>
      <c r="Q43" s="198" t="s">
        <v>149</v>
      </c>
    </row>
    <row r="44" spans="1:17" x14ac:dyDescent="0.2">
      <c r="A44" s="199"/>
      <c r="B44" s="195" t="s">
        <v>136</v>
      </c>
      <c r="C44" s="196" t="s">
        <v>137</v>
      </c>
      <c r="D44" s="196" t="s">
        <v>138</v>
      </c>
      <c r="E44" s="196" t="s">
        <v>139</v>
      </c>
      <c r="F44" s="196" t="s">
        <v>140</v>
      </c>
      <c r="G44" s="197">
        <v>2.2999999999999998</v>
      </c>
      <c r="H44" s="196">
        <v>4</v>
      </c>
      <c r="I44" s="198" t="s">
        <v>148</v>
      </c>
      <c r="J44" s="196" t="s">
        <v>142</v>
      </c>
      <c r="K44" s="196" t="s">
        <v>137</v>
      </c>
      <c r="L44" s="196" t="s">
        <v>138</v>
      </c>
      <c r="M44" s="196" t="s">
        <v>139</v>
      </c>
      <c r="N44" s="196" t="s">
        <v>140</v>
      </c>
      <c r="O44" s="197">
        <v>2.2999999999999998</v>
      </c>
      <c r="P44" s="196">
        <v>3</v>
      </c>
      <c r="Q44" s="198" t="s">
        <v>149</v>
      </c>
    </row>
    <row r="45" spans="1:17" x14ac:dyDescent="0.2">
      <c r="A45" s="199"/>
      <c r="B45" s="195" t="s">
        <v>136</v>
      </c>
      <c r="C45" s="196" t="s">
        <v>137</v>
      </c>
      <c r="D45" s="196" t="s">
        <v>138</v>
      </c>
      <c r="E45" s="196" t="s">
        <v>139</v>
      </c>
      <c r="F45" s="196" t="s">
        <v>140</v>
      </c>
      <c r="G45" s="197">
        <v>2.2999999999999998</v>
      </c>
      <c r="H45" s="196">
        <v>6</v>
      </c>
      <c r="I45" s="198" t="s">
        <v>148</v>
      </c>
      <c r="J45" s="196" t="s">
        <v>142</v>
      </c>
      <c r="K45" s="196" t="s">
        <v>137</v>
      </c>
      <c r="L45" s="196" t="s">
        <v>138</v>
      </c>
      <c r="M45" s="196" t="s">
        <v>139</v>
      </c>
      <c r="N45" s="196" t="s">
        <v>140</v>
      </c>
      <c r="O45" s="197">
        <v>2.2999999999999998</v>
      </c>
      <c r="P45" s="196">
        <v>5</v>
      </c>
      <c r="Q45" s="198" t="s">
        <v>149</v>
      </c>
    </row>
    <row r="46" spans="1:17" x14ac:dyDescent="0.2">
      <c r="A46" s="199"/>
      <c r="B46" s="195" t="s">
        <v>136</v>
      </c>
      <c r="C46" s="196" t="s">
        <v>137</v>
      </c>
      <c r="D46" s="196" t="s">
        <v>138</v>
      </c>
      <c r="E46" s="196" t="s">
        <v>139</v>
      </c>
      <c r="F46" s="196" t="s">
        <v>140</v>
      </c>
      <c r="G46" s="197">
        <v>2.4</v>
      </c>
      <c r="H46" s="196">
        <v>2</v>
      </c>
      <c r="I46" s="198" t="s">
        <v>148</v>
      </c>
      <c r="J46" s="196" t="s">
        <v>142</v>
      </c>
      <c r="K46" s="196" t="s">
        <v>137</v>
      </c>
      <c r="L46" s="196" t="s">
        <v>138</v>
      </c>
      <c r="M46" s="196" t="s">
        <v>139</v>
      </c>
      <c r="N46" s="196" t="s">
        <v>140</v>
      </c>
      <c r="O46" s="197">
        <v>2.4</v>
      </c>
      <c r="P46" s="196">
        <v>1</v>
      </c>
      <c r="Q46" s="198" t="s">
        <v>149</v>
      </c>
    </row>
    <row r="47" spans="1:17" x14ac:dyDescent="0.2">
      <c r="A47" s="199"/>
      <c r="B47" s="195" t="s">
        <v>136</v>
      </c>
      <c r="C47" s="196" t="s">
        <v>137</v>
      </c>
      <c r="D47" s="196" t="s">
        <v>138</v>
      </c>
      <c r="E47" s="196" t="s">
        <v>139</v>
      </c>
      <c r="F47" s="196" t="s">
        <v>140</v>
      </c>
      <c r="G47" s="197">
        <v>2.4</v>
      </c>
      <c r="H47" s="196">
        <v>4</v>
      </c>
      <c r="I47" s="198" t="s">
        <v>148</v>
      </c>
      <c r="J47" s="196" t="s">
        <v>142</v>
      </c>
      <c r="K47" s="196" t="s">
        <v>137</v>
      </c>
      <c r="L47" s="196" t="s">
        <v>138</v>
      </c>
      <c r="M47" s="196" t="s">
        <v>139</v>
      </c>
      <c r="N47" s="196" t="s">
        <v>140</v>
      </c>
      <c r="O47" s="197">
        <v>2.4</v>
      </c>
      <c r="P47" s="196">
        <v>3</v>
      </c>
      <c r="Q47" s="198" t="s">
        <v>149</v>
      </c>
    </row>
    <row r="48" spans="1:17" x14ac:dyDescent="0.2">
      <c r="A48" s="199"/>
      <c r="B48" s="195" t="s">
        <v>136</v>
      </c>
      <c r="C48" s="196" t="s">
        <v>137</v>
      </c>
      <c r="D48" s="196" t="s">
        <v>138</v>
      </c>
      <c r="E48" s="196" t="s">
        <v>139</v>
      </c>
      <c r="F48" s="196" t="s">
        <v>140</v>
      </c>
      <c r="G48" s="197">
        <v>2.4</v>
      </c>
      <c r="H48" s="196">
        <v>6</v>
      </c>
      <c r="I48" s="198" t="s">
        <v>148</v>
      </c>
      <c r="J48" s="196" t="s">
        <v>142</v>
      </c>
      <c r="K48" s="196" t="s">
        <v>137</v>
      </c>
      <c r="L48" s="196" t="s">
        <v>138</v>
      </c>
      <c r="M48" s="196" t="s">
        <v>139</v>
      </c>
      <c r="N48" s="196" t="s">
        <v>140</v>
      </c>
      <c r="O48" s="197">
        <v>2.4</v>
      </c>
      <c r="P48" s="196">
        <v>5</v>
      </c>
      <c r="Q48" s="198" t="s">
        <v>149</v>
      </c>
    </row>
    <row r="49" spans="1:17" x14ac:dyDescent="0.2">
      <c r="A49" s="199"/>
      <c r="B49" s="195" t="s">
        <v>136</v>
      </c>
      <c r="C49" s="196" t="s">
        <v>137</v>
      </c>
      <c r="D49" s="196" t="s">
        <v>138</v>
      </c>
      <c r="E49" s="196" t="s">
        <v>139</v>
      </c>
      <c r="F49" s="196" t="s">
        <v>140</v>
      </c>
      <c r="G49" s="197">
        <v>2.5</v>
      </c>
      <c r="H49" s="196">
        <v>2</v>
      </c>
      <c r="I49" s="198"/>
      <c r="J49" s="196" t="s">
        <v>142</v>
      </c>
      <c r="K49" s="196" t="s">
        <v>137</v>
      </c>
      <c r="L49" s="196" t="s">
        <v>138</v>
      </c>
      <c r="M49" s="196" t="s">
        <v>139</v>
      </c>
      <c r="N49" s="196" t="s">
        <v>140</v>
      </c>
      <c r="O49" s="197">
        <v>2.5</v>
      </c>
      <c r="P49" s="196">
        <v>1</v>
      </c>
      <c r="Q49" s="198"/>
    </row>
    <row r="50" spans="1:17" x14ac:dyDescent="0.2">
      <c r="A50" s="199"/>
      <c r="B50" s="195" t="s">
        <v>136</v>
      </c>
      <c r="C50" s="196" t="s">
        <v>137</v>
      </c>
      <c r="D50" s="196" t="s">
        <v>138</v>
      </c>
      <c r="E50" s="196" t="s">
        <v>139</v>
      </c>
      <c r="F50" s="196" t="s">
        <v>140</v>
      </c>
      <c r="G50" s="197">
        <v>2.5</v>
      </c>
      <c r="H50" s="196">
        <v>4</v>
      </c>
      <c r="I50" s="198"/>
      <c r="J50" s="196" t="s">
        <v>142</v>
      </c>
      <c r="K50" s="196" t="s">
        <v>137</v>
      </c>
      <c r="L50" s="196" t="s">
        <v>138</v>
      </c>
      <c r="M50" s="196" t="s">
        <v>139</v>
      </c>
      <c r="N50" s="196" t="s">
        <v>140</v>
      </c>
      <c r="O50" s="197">
        <v>2.5</v>
      </c>
      <c r="P50" s="196">
        <v>3</v>
      </c>
      <c r="Q50" s="198"/>
    </row>
    <row r="51" spans="1:17" x14ac:dyDescent="0.2">
      <c r="A51" s="199"/>
      <c r="B51" s="195" t="s">
        <v>136</v>
      </c>
      <c r="C51" s="196" t="s">
        <v>137</v>
      </c>
      <c r="D51" s="196" t="s">
        <v>138</v>
      </c>
      <c r="E51" s="196" t="s">
        <v>139</v>
      </c>
      <c r="F51" s="196" t="s">
        <v>140</v>
      </c>
      <c r="G51" s="197">
        <v>2.5</v>
      </c>
      <c r="H51" s="196">
        <v>6</v>
      </c>
      <c r="I51" s="198"/>
      <c r="J51" s="196" t="s">
        <v>142</v>
      </c>
      <c r="K51" s="196" t="s">
        <v>137</v>
      </c>
      <c r="L51" s="196" t="s">
        <v>138</v>
      </c>
      <c r="M51" s="196" t="s">
        <v>139</v>
      </c>
      <c r="N51" s="196" t="s">
        <v>140</v>
      </c>
      <c r="O51" s="197">
        <v>2.5</v>
      </c>
      <c r="P51" s="196">
        <v>5</v>
      </c>
      <c r="Q51" s="198"/>
    </row>
    <row r="52" spans="1:17" x14ac:dyDescent="0.2">
      <c r="A52" s="199"/>
      <c r="B52" s="195" t="s">
        <v>136</v>
      </c>
      <c r="C52" s="196" t="s">
        <v>137</v>
      </c>
      <c r="D52" s="196" t="s">
        <v>138</v>
      </c>
      <c r="E52" s="196" t="s">
        <v>139</v>
      </c>
      <c r="F52" s="196" t="s">
        <v>140</v>
      </c>
      <c r="G52" s="197">
        <v>2.6</v>
      </c>
      <c r="H52" s="196">
        <v>2</v>
      </c>
      <c r="I52" s="198"/>
      <c r="J52" s="196" t="s">
        <v>142</v>
      </c>
      <c r="K52" s="196" t="s">
        <v>137</v>
      </c>
      <c r="L52" s="196" t="s">
        <v>138</v>
      </c>
      <c r="M52" s="196" t="s">
        <v>139</v>
      </c>
      <c r="N52" s="196" t="s">
        <v>140</v>
      </c>
      <c r="O52" s="197">
        <v>2.6</v>
      </c>
      <c r="P52" s="196">
        <v>1</v>
      </c>
      <c r="Q52" s="198"/>
    </row>
    <row r="53" spans="1:17" x14ac:dyDescent="0.2">
      <c r="A53" s="199"/>
      <c r="B53" s="195" t="s">
        <v>136</v>
      </c>
      <c r="C53" s="196" t="s">
        <v>137</v>
      </c>
      <c r="D53" s="196" t="s">
        <v>138</v>
      </c>
      <c r="E53" s="196" t="s">
        <v>139</v>
      </c>
      <c r="F53" s="196" t="s">
        <v>140</v>
      </c>
      <c r="G53" s="197">
        <v>2.6</v>
      </c>
      <c r="H53" s="196">
        <v>4</v>
      </c>
      <c r="I53" s="198"/>
      <c r="J53" s="196" t="s">
        <v>142</v>
      </c>
      <c r="K53" s="196" t="s">
        <v>137</v>
      </c>
      <c r="L53" s="196" t="s">
        <v>138</v>
      </c>
      <c r="M53" s="196" t="s">
        <v>139</v>
      </c>
      <c r="N53" s="196" t="s">
        <v>140</v>
      </c>
      <c r="O53" s="197">
        <v>2.6</v>
      </c>
      <c r="P53" s="196">
        <v>3</v>
      </c>
      <c r="Q53" s="198"/>
    </row>
    <row r="54" spans="1:17" x14ac:dyDescent="0.2">
      <c r="A54" s="199"/>
      <c r="B54" s="195" t="s">
        <v>136</v>
      </c>
      <c r="C54" s="196" t="s">
        <v>137</v>
      </c>
      <c r="D54" s="196" t="s">
        <v>138</v>
      </c>
      <c r="E54" s="196" t="s">
        <v>139</v>
      </c>
      <c r="F54" s="196" t="s">
        <v>140</v>
      </c>
      <c r="G54" s="197">
        <v>2.6</v>
      </c>
      <c r="H54" s="196">
        <v>6</v>
      </c>
      <c r="I54" s="198"/>
      <c r="J54" s="196" t="s">
        <v>142</v>
      </c>
      <c r="K54" s="196" t="s">
        <v>137</v>
      </c>
      <c r="L54" s="196" t="s">
        <v>138</v>
      </c>
      <c r="M54" s="196" t="s">
        <v>139</v>
      </c>
      <c r="N54" s="196" t="s">
        <v>140</v>
      </c>
      <c r="O54" s="197">
        <v>2.6</v>
      </c>
      <c r="P54" s="196">
        <v>5</v>
      </c>
      <c r="Q54" s="198"/>
    </row>
    <row r="55" spans="1:17" x14ac:dyDescent="0.2">
      <c r="A55" s="199"/>
      <c r="B55" s="195" t="s">
        <v>136</v>
      </c>
      <c r="C55" s="196" t="s">
        <v>137</v>
      </c>
      <c r="D55" s="196" t="s">
        <v>138</v>
      </c>
      <c r="E55" s="196" t="s">
        <v>139</v>
      </c>
      <c r="F55" s="196" t="s">
        <v>140</v>
      </c>
      <c r="G55" s="197">
        <v>2.7</v>
      </c>
      <c r="H55" s="196">
        <v>2</v>
      </c>
      <c r="I55" s="198"/>
      <c r="J55" s="196" t="s">
        <v>142</v>
      </c>
      <c r="K55" s="196" t="s">
        <v>137</v>
      </c>
      <c r="L55" s="196" t="s">
        <v>138</v>
      </c>
      <c r="M55" s="196" t="s">
        <v>139</v>
      </c>
      <c r="N55" s="196" t="s">
        <v>140</v>
      </c>
      <c r="O55" s="197">
        <v>2.7</v>
      </c>
      <c r="P55" s="196">
        <v>1</v>
      </c>
      <c r="Q55" s="198"/>
    </row>
    <row r="56" spans="1:17" x14ac:dyDescent="0.2">
      <c r="A56" s="199"/>
      <c r="B56" s="195" t="s">
        <v>136</v>
      </c>
      <c r="C56" s="196" t="s">
        <v>137</v>
      </c>
      <c r="D56" s="196" t="s">
        <v>138</v>
      </c>
      <c r="E56" s="196" t="s">
        <v>139</v>
      </c>
      <c r="F56" s="196" t="s">
        <v>140</v>
      </c>
      <c r="G56" s="197">
        <v>2.7</v>
      </c>
      <c r="H56" s="196">
        <v>4</v>
      </c>
      <c r="I56" s="198"/>
      <c r="J56" s="196" t="s">
        <v>142</v>
      </c>
      <c r="K56" s="196" t="s">
        <v>137</v>
      </c>
      <c r="L56" s="196" t="s">
        <v>138</v>
      </c>
      <c r="M56" s="196" t="s">
        <v>139</v>
      </c>
      <c r="N56" s="196" t="s">
        <v>140</v>
      </c>
      <c r="O56" s="197">
        <v>2.7</v>
      </c>
      <c r="P56" s="196">
        <v>3</v>
      </c>
      <c r="Q56" s="198"/>
    </row>
    <row r="57" spans="1:17" x14ac:dyDescent="0.2">
      <c r="A57" s="199"/>
      <c r="B57" s="195" t="s">
        <v>136</v>
      </c>
      <c r="C57" s="196" t="s">
        <v>137</v>
      </c>
      <c r="D57" s="196" t="s">
        <v>138</v>
      </c>
      <c r="E57" s="196" t="s">
        <v>139</v>
      </c>
      <c r="F57" s="196" t="s">
        <v>140</v>
      </c>
      <c r="G57" s="197">
        <v>2.7</v>
      </c>
      <c r="H57" s="196">
        <v>6</v>
      </c>
      <c r="I57" s="198"/>
      <c r="J57" s="196" t="s">
        <v>142</v>
      </c>
      <c r="K57" s="196" t="s">
        <v>137</v>
      </c>
      <c r="L57" s="196" t="s">
        <v>138</v>
      </c>
      <c r="M57" s="196" t="s">
        <v>139</v>
      </c>
      <c r="N57" s="196" t="s">
        <v>140</v>
      </c>
      <c r="O57" s="197">
        <v>2.7</v>
      </c>
      <c r="P57" s="196">
        <v>5</v>
      </c>
      <c r="Q57" s="198"/>
    </row>
    <row r="58" spans="1:17" x14ac:dyDescent="0.2">
      <c r="A58" s="199"/>
      <c r="B58" s="195" t="s">
        <v>136</v>
      </c>
      <c r="C58" s="196" t="s">
        <v>137</v>
      </c>
      <c r="D58" s="196" t="s">
        <v>138</v>
      </c>
      <c r="E58" s="196" t="s">
        <v>139</v>
      </c>
      <c r="F58" s="196" t="s">
        <v>140</v>
      </c>
      <c r="G58" s="197">
        <v>2.8</v>
      </c>
      <c r="H58" s="196">
        <v>2</v>
      </c>
      <c r="I58" s="198"/>
      <c r="J58" s="196" t="s">
        <v>142</v>
      </c>
      <c r="K58" s="196" t="s">
        <v>137</v>
      </c>
      <c r="L58" s="196" t="s">
        <v>138</v>
      </c>
      <c r="M58" s="196" t="s">
        <v>139</v>
      </c>
      <c r="N58" s="196" t="s">
        <v>140</v>
      </c>
      <c r="O58" s="197">
        <v>2.8</v>
      </c>
      <c r="P58" s="196">
        <v>1</v>
      </c>
      <c r="Q58" s="198"/>
    </row>
    <row r="59" spans="1:17" x14ac:dyDescent="0.2">
      <c r="A59" s="199"/>
      <c r="B59" s="195" t="s">
        <v>136</v>
      </c>
      <c r="C59" s="196" t="s">
        <v>137</v>
      </c>
      <c r="D59" s="196" t="s">
        <v>138</v>
      </c>
      <c r="E59" s="196" t="s">
        <v>139</v>
      </c>
      <c r="F59" s="196" t="s">
        <v>140</v>
      </c>
      <c r="G59" s="197">
        <v>2.8</v>
      </c>
      <c r="H59" s="196">
        <v>4</v>
      </c>
      <c r="I59" s="198"/>
      <c r="J59" s="196" t="s">
        <v>142</v>
      </c>
      <c r="K59" s="196" t="s">
        <v>137</v>
      </c>
      <c r="L59" s="196" t="s">
        <v>138</v>
      </c>
      <c r="M59" s="196" t="s">
        <v>139</v>
      </c>
      <c r="N59" s="196" t="s">
        <v>140</v>
      </c>
      <c r="O59" s="197">
        <v>2.8</v>
      </c>
      <c r="P59" s="196">
        <v>3</v>
      </c>
      <c r="Q59" s="198"/>
    </row>
    <row r="60" spans="1:17" x14ac:dyDescent="0.2">
      <c r="A60" s="199"/>
      <c r="B60" s="195" t="s">
        <v>136</v>
      </c>
      <c r="C60" s="196" t="s">
        <v>137</v>
      </c>
      <c r="D60" s="196" t="s">
        <v>138</v>
      </c>
      <c r="E60" s="196" t="s">
        <v>139</v>
      </c>
      <c r="F60" s="196" t="s">
        <v>140</v>
      </c>
      <c r="G60" s="197">
        <v>2.8</v>
      </c>
      <c r="H60" s="196">
        <v>6</v>
      </c>
      <c r="I60" s="198"/>
      <c r="J60" s="196" t="s">
        <v>142</v>
      </c>
      <c r="K60" s="196" t="s">
        <v>137</v>
      </c>
      <c r="L60" s="196" t="s">
        <v>138</v>
      </c>
      <c r="M60" s="196" t="s">
        <v>139</v>
      </c>
      <c r="N60" s="196" t="s">
        <v>140</v>
      </c>
      <c r="O60" s="197">
        <v>2.8</v>
      </c>
      <c r="P60" s="196">
        <v>5</v>
      </c>
      <c r="Q60" s="198"/>
    </row>
    <row r="61" spans="1:17" x14ac:dyDescent="0.2">
      <c r="A61" s="199"/>
      <c r="B61" s="195" t="s">
        <v>136</v>
      </c>
      <c r="C61" s="196" t="s">
        <v>137</v>
      </c>
      <c r="D61" s="196" t="s">
        <v>138</v>
      </c>
      <c r="E61" s="196" t="s">
        <v>139</v>
      </c>
      <c r="F61" s="196" t="s">
        <v>140</v>
      </c>
      <c r="G61" s="197">
        <v>3.1</v>
      </c>
      <c r="H61" s="196">
        <v>2</v>
      </c>
      <c r="I61" s="198" t="s">
        <v>150</v>
      </c>
      <c r="J61" s="196" t="s">
        <v>142</v>
      </c>
      <c r="K61" s="196" t="s">
        <v>137</v>
      </c>
      <c r="L61" s="196" t="s">
        <v>138</v>
      </c>
      <c r="M61" s="196" t="s">
        <v>139</v>
      </c>
      <c r="N61" s="196" t="s">
        <v>140</v>
      </c>
      <c r="O61" s="197">
        <v>3.1</v>
      </c>
      <c r="P61" s="196">
        <v>1</v>
      </c>
      <c r="Q61" s="198" t="s">
        <v>151</v>
      </c>
    </row>
    <row r="62" spans="1:17" x14ac:dyDescent="0.2">
      <c r="A62" s="199"/>
      <c r="B62" s="195" t="s">
        <v>136</v>
      </c>
      <c r="C62" s="196" t="s">
        <v>137</v>
      </c>
      <c r="D62" s="196" t="s">
        <v>138</v>
      </c>
      <c r="E62" s="196" t="s">
        <v>139</v>
      </c>
      <c r="F62" s="196" t="s">
        <v>140</v>
      </c>
      <c r="G62" s="197">
        <v>3.1</v>
      </c>
      <c r="H62" s="196">
        <v>4</v>
      </c>
      <c r="I62" s="198" t="s">
        <v>150</v>
      </c>
      <c r="J62" s="196" t="s">
        <v>142</v>
      </c>
      <c r="K62" s="196" t="s">
        <v>137</v>
      </c>
      <c r="L62" s="196" t="s">
        <v>138</v>
      </c>
      <c r="M62" s="196" t="s">
        <v>139</v>
      </c>
      <c r="N62" s="196" t="s">
        <v>140</v>
      </c>
      <c r="O62" s="197">
        <v>3.1</v>
      </c>
      <c r="P62" s="196">
        <v>3</v>
      </c>
      <c r="Q62" s="198" t="s">
        <v>151</v>
      </c>
    </row>
    <row r="63" spans="1:17" x14ac:dyDescent="0.2">
      <c r="A63" s="199"/>
      <c r="B63" s="195" t="s">
        <v>136</v>
      </c>
      <c r="C63" s="196" t="s">
        <v>137</v>
      </c>
      <c r="D63" s="196" t="s">
        <v>138</v>
      </c>
      <c r="E63" s="196" t="s">
        <v>139</v>
      </c>
      <c r="F63" s="196" t="s">
        <v>140</v>
      </c>
      <c r="G63" s="197">
        <v>3.1</v>
      </c>
      <c r="H63" s="196">
        <v>6</v>
      </c>
      <c r="I63" s="198" t="s">
        <v>150</v>
      </c>
      <c r="J63" s="196" t="s">
        <v>142</v>
      </c>
      <c r="K63" s="196" t="s">
        <v>137</v>
      </c>
      <c r="L63" s="196" t="s">
        <v>138</v>
      </c>
      <c r="M63" s="196" t="s">
        <v>139</v>
      </c>
      <c r="N63" s="196" t="s">
        <v>140</v>
      </c>
      <c r="O63" s="197">
        <v>3.1</v>
      </c>
      <c r="P63" s="196">
        <v>5</v>
      </c>
      <c r="Q63" s="198" t="s">
        <v>151</v>
      </c>
    </row>
    <row r="64" spans="1:17" x14ac:dyDescent="0.2">
      <c r="A64" s="199"/>
      <c r="B64" s="195" t="s">
        <v>136</v>
      </c>
      <c r="C64" s="196" t="s">
        <v>137</v>
      </c>
      <c r="D64" s="196" t="s">
        <v>138</v>
      </c>
      <c r="E64" s="196" t="s">
        <v>139</v>
      </c>
      <c r="F64" s="196" t="s">
        <v>140</v>
      </c>
      <c r="G64" s="197">
        <v>3.2</v>
      </c>
      <c r="H64" s="196">
        <v>2</v>
      </c>
      <c r="I64" s="198" t="s">
        <v>150</v>
      </c>
      <c r="J64" s="196" t="s">
        <v>142</v>
      </c>
      <c r="K64" s="196" t="s">
        <v>137</v>
      </c>
      <c r="L64" s="196" t="s">
        <v>138</v>
      </c>
      <c r="M64" s="196" t="s">
        <v>139</v>
      </c>
      <c r="N64" s="196" t="s">
        <v>140</v>
      </c>
      <c r="O64" s="197">
        <v>3.2</v>
      </c>
      <c r="P64" s="196">
        <v>1</v>
      </c>
      <c r="Q64" s="198" t="s">
        <v>151</v>
      </c>
    </row>
    <row r="65" spans="1:17" x14ac:dyDescent="0.2">
      <c r="A65" s="199"/>
      <c r="B65" s="195" t="s">
        <v>136</v>
      </c>
      <c r="C65" s="196" t="s">
        <v>137</v>
      </c>
      <c r="D65" s="196" t="s">
        <v>138</v>
      </c>
      <c r="E65" s="196" t="s">
        <v>139</v>
      </c>
      <c r="F65" s="196" t="s">
        <v>140</v>
      </c>
      <c r="G65" s="197">
        <v>3.2</v>
      </c>
      <c r="H65" s="196">
        <v>4</v>
      </c>
      <c r="I65" s="198" t="s">
        <v>150</v>
      </c>
      <c r="J65" s="196" t="s">
        <v>142</v>
      </c>
      <c r="K65" s="196" t="s">
        <v>137</v>
      </c>
      <c r="L65" s="196" t="s">
        <v>138</v>
      </c>
      <c r="M65" s="196" t="s">
        <v>139</v>
      </c>
      <c r="N65" s="196" t="s">
        <v>140</v>
      </c>
      <c r="O65" s="197">
        <v>3.2</v>
      </c>
      <c r="P65" s="196">
        <v>3</v>
      </c>
      <c r="Q65" s="198" t="s">
        <v>151</v>
      </c>
    </row>
    <row r="66" spans="1:17" x14ac:dyDescent="0.2">
      <c r="A66" s="199"/>
      <c r="B66" s="195" t="s">
        <v>136</v>
      </c>
      <c r="C66" s="196" t="s">
        <v>137</v>
      </c>
      <c r="D66" s="196" t="s">
        <v>138</v>
      </c>
      <c r="E66" s="196" t="s">
        <v>139</v>
      </c>
      <c r="F66" s="196" t="s">
        <v>140</v>
      </c>
      <c r="G66" s="197">
        <v>3.2</v>
      </c>
      <c r="H66" s="196">
        <v>6</v>
      </c>
      <c r="I66" s="198" t="s">
        <v>150</v>
      </c>
      <c r="J66" s="196" t="s">
        <v>142</v>
      </c>
      <c r="K66" s="196" t="s">
        <v>137</v>
      </c>
      <c r="L66" s="196" t="s">
        <v>138</v>
      </c>
      <c r="M66" s="196" t="s">
        <v>139</v>
      </c>
      <c r="N66" s="196" t="s">
        <v>140</v>
      </c>
      <c r="O66" s="197">
        <v>3.2</v>
      </c>
      <c r="P66" s="196">
        <v>5</v>
      </c>
      <c r="Q66" s="198" t="s">
        <v>151</v>
      </c>
    </row>
    <row r="67" spans="1:17" x14ac:dyDescent="0.2">
      <c r="A67" s="199"/>
      <c r="B67" s="195" t="s">
        <v>136</v>
      </c>
      <c r="C67" s="196" t="s">
        <v>137</v>
      </c>
      <c r="D67" s="196" t="s">
        <v>138</v>
      </c>
      <c r="E67" s="196" t="s">
        <v>139</v>
      </c>
      <c r="F67" s="196" t="s">
        <v>140</v>
      </c>
      <c r="G67" s="197">
        <v>3.3</v>
      </c>
      <c r="H67" s="196">
        <v>2</v>
      </c>
      <c r="I67" s="198" t="s">
        <v>150</v>
      </c>
      <c r="J67" s="196" t="s">
        <v>142</v>
      </c>
      <c r="K67" s="196" t="s">
        <v>137</v>
      </c>
      <c r="L67" s="196" t="s">
        <v>138</v>
      </c>
      <c r="M67" s="196" t="s">
        <v>139</v>
      </c>
      <c r="N67" s="196" t="s">
        <v>140</v>
      </c>
      <c r="O67" s="197">
        <v>3.3</v>
      </c>
      <c r="P67" s="196">
        <v>1</v>
      </c>
      <c r="Q67" s="198" t="s">
        <v>151</v>
      </c>
    </row>
    <row r="68" spans="1:17" x14ac:dyDescent="0.2">
      <c r="A68" s="199"/>
      <c r="B68" s="195" t="s">
        <v>136</v>
      </c>
      <c r="C68" s="196" t="s">
        <v>137</v>
      </c>
      <c r="D68" s="196" t="s">
        <v>138</v>
      </c>
      <c r="E68" s="196" t="s">
        <v>139</v>
      </c>
      <c r="F68" s="196" t="s">
        <v>140</v>
      </c>
      <c r="G68" s="197">
        <v>3.3</v>
      </c>
      <c r="H68" s="196">
        <v>4</v>
      </c>
      <c r="I68" s="198" t="s">
        <v>150</v>
      </c>
      <c r="J68" s="196" t="s">
        <v>142</v>
      </c>
      <c r="K68" s="196" t="s">
        <v>137</v>
      </c>
      <c r="L68" s="196" t="s">
        <v>138</v>
      </c>
      <c r="M68" s="196" t="s">
        <v>139</v>
      </c>
      <c r="N68" s="196" t="s">
        <v>140</v>
      </c>
      <c r="O68" s="197">
        <v>3.3</v>
      </c>
      <c r="P68" s="196">
        <v>3</v>
      </c>
      <c r="Q68" s="198" t="s">
        <v>151</v>
      </c>
    </row>
    <row r="69" spans="1:17" x14ac:dyDescent="0.2">
      <c r="A69" s="199"/>
      <c r="B69" s="195" t="s">
        <v>136</v>
      </c>
      <c r="C69" s="196" t="s">
        <v>137</v>
      </c>
      <c r="D69" s="196" t="s">
        <v>138</v>
      </c>
      <c r="E69" s="196" t="s">
        <v>139</v>
      </c>
      <c r="F69" s="196" t="s">
        <v>140</v>
      </c>
      <c r="G69" s="197">
        <v>3.3</v>
      </c>
      <c r="H69" s="196">
        <v>6</v>
      </c>
      <c r="I69" s="198" t="s">
        <v>150</v>
      </c>
      <c r="J69" s="196" t="s">
        <v>142</v>
      </c>
      <c r="K69" s="196" t="s">
        <v>137</v>
      </c>
      <c r="L69" s="196" t="s">
        <v>138</v>
      </c>
      <c r="M69" s="196" t="s">
        <v>139</v>
      </c>
      <c r="N69" s="196" t="s">
        <v>140</v>
      </c>
      <c r="O69" s="197">
        <v>3.3</v>
      </c>
      <c r="P69" s="196">
        <v>5</v>
      </c>
      <c r="Q69" s="198" t="s">
        <v>151</v>
      </c>
    </row>
    <row r="70" spans="1:17" x14ac:dyDescent="0.2">
      <c r="A70" s="199"/>
      <c r="B70" s="195" t="s">
        <v>136</v>
      </c>
      <c r="C70" s="196" t="s">
        <v>137</v>
      </c>
      <c r="D70" s="196" t="s">
        <v>138</v>
      </c>
      <c r="E70" s="196" t="s">
        <v>139</v>
      </c>
      <c r="F70" s="196" t="s">
        <v>140</v>
      </c>
      <c r="G70" s="197">
        <v>3.4</v>
      </c>
      <c r="H70" s="196">
        <v>2</v>
      </c>
      <c r="I70" s="198"/>
      <c r="J70" s="196" t="s">
        <v>142</v>
      </c>
      <c r="K70" s="196" t="s">
        <v>137</v>
      </c>
      <c r="L70" s="196" t="s">
        <v>138</v>
      </c>
      <c r="M70" s="196" t="s">
        <v>139</v>
      </c>
      <c r="N70" s="196" t="s">
        <v>140</v>
      </c>
      <c r="O70" s="197">
        <v>3.4</v>
      </c>
      <c r="P70" s="196">
        <v>1</v>
      </c>
      <c r="Q70" s="198"/>
    </row>
    <row r="71" spans="1:17" x14ac:dyDescent="0.2">
      <c r="A71" s="199"/>
      <c r="B71" s="195" t="s">
        <v>136</v>
      </c>
      <c r="C71" s="196" t="s">
        <v>137</v>
      </c>
      <c r="D71" s="196" t="s">
        <v>138</v>
      </c>
      <c r="E71" s="196" t="s">
        <v>139</v>
      </c>
      <c r="F71" s="196" t="s">
        <v>140</v>
      </c>
      <c r="G71" s="197">
        <v>3.4</v>
      </c>
      <c r="H71" s="196">
        <v>4</v>
      </c>
      <c r="I71" s="198"/>
      <c r="J71" s="196" t="s">
        <v>142</v>
      </c>
      <c r="K71" s="196" t="s">
        <v>137</v>
      </c>
      <c r="L71" s="196" t="s">
        <v>138</v>
      </c>
      <c r="M71" s="196" t="s">
        <v>139</v>
      </c>
      <c r="N71" s="196" t="s">
        <v>140</v>
      </c>
      <c r="O71" s="197">
        <v>3.4</v>
      </c>
      <c r="P71" s="196">
        <v>3</v>
      </c>
      <c r="Q71" s="198"/>
    </row>
    <row r="72" spans="1:17" x14ac:dyDescent="0.2">
      <c r="A72" s="199"/>
      <c r="B72" s="195" t="s">
        <v>136</v>
      </c>
      <c r="C72" s="196" t="s">
        <v>137</v>
      </c>
      <c r="D72" s="196" t="s">
        <v>138</v>
      </c>
      <c r="E72" s="196" t="s">
        <v>139</v>
      </c>
      <c r="F72" s="196" t="s">
        <v>140</v>
      </c>
      <c r="G72" s="197">
        <v>3.4</v>
      </c>
      <c r="H72" s="196">
        <v>6</v>
      </c>
      <c r="I72" s="198"/>
      <c r="J72" s="196" t="s">
        <v>142</v>
      </c>
      <c r="K72" s="196" t="s">
        <v>137</v>
      </c>
      <c r="L72" s="196" t="s">
        <v>138</v>
      </c>
      <c r="M72" s="196" t="s">
        <v>139</v>
      </c>
      <c r="N72" s="196" t="s">
        <v>140</v>
      </c>
      <c r="O72" s="197">
        <v>3.4</v>
      </c>
      <c r="P72" s="196">
        <v>5</v>
      </c>
      <c r="Q72" s="198"/>
    </row>
    <row r="73" spans="1:17" x14ac:dyDescent="0.2">
      <c r="A73" s="199"/>
      <c r="B73" s="195" t="s">
        <v>136</v>
      </c>
      <c r="C73" s="196" t="s">
        <v>137</v>
      </c>
      <c r="D73" s="196" t="s">
        <v>138</v>
      </c>
      <c r="E73" s="196" t="s">
        <v>139</v>
      </c>
      <c r="F73" s="196" t="s">
        <v>140</v>
      </c>
      <c r="G73" s="197">
        <v>4.0999999999999996</v>
      </c>
      <c r="H73" s="196">
        <v>8</v>
      </c>
      <c r="I73" s="198" t="s">
        <v>152</v>
      </c>
      <c r="J73" s="196" t="s">
        <v>142</v>
      </c>
      <c r="K73" s="196" t="s">
        <v>137</v>
      </c>
      <c r="L73" s="196" t="s">
        <v>138</v>
      </c>
      <c r="M73" s="196" t="s">
        <v>139</v>
      </c>
      <c r="N73" s="196" t="s">
        <v>140</v>
      </c>
      <c r="O73" s="197">
        <v>4.0999999999999996</v>
      </c>
      <c r="P73" s="196">
        <v>7</v>
      </c>
      <c r="Q73" s="198" t="s">
        <v>153</v>
      </c>
    </row>
    <row r="74" spans="1:17" x14ac:dyDescent="0.2">
      <c r="A74" s="199"/>
      <c r="B74" s="195" t="s">
        <v>136</v>
      </c>
      <c r="C74" s="196" t="s">
        <v>137</v>
      </c>
      <c r="D74" s="196" t="s">
        <v>138</v>
      </c>
      <c r="E74" s="196" t="s">
        <v>139</v>
      </c>
      <c r="F74" s="196" t="s">
        <v>140</v>
      </c>
      <c r="G74" s="197">
        <v>4.2</v>
      </c>
      <c r="H74" s="196">
        <v>8</v>
      </c>
      <c r="I74" s="198" t="s">
        <v>152</v>
      </c>
      <c r="J74" s="196" t="s">
        <v>142</v>
      </c>
      <c r="K74" s="196" t="s">
        <v>137</v>
      </c>
      <c r="L74" s="196" t="s">
        <v>138</v>
      </c>
      <c r="M74" s="196" t="s">
        <v>139</v>
      </c>
      <c r="N74" s="196" t="s">
        <v>140</v>
      </c>
      <c r="O74" s="197">
        <v>4.2</v>
      </c>
      <c r="P74" s="196">
        <v>7</v>
      </c>
      <c r="Q74" s="198" t="s">
        <v>153</v>
      </c>
    </row>
    <row r="75" spans="1:17" x14ac:dyDescent="0.2">
      <c r="A75" s="199"/>
      <c r="B75" s="195" t="s">
        <v>136</v>
      </c>
      <c r="C75" s="196" t="s">
        <v>137</v>
      </c>
      <c r="D75" s="196" t="s">
        <v>138</v>
      </c>
      <c r="E75" s="196" t="s">
        <v>139</v>
      </c>
      <c r="F75" s="196" t="s">
        <v>140</v>
      </c>
      <c r="G75" s="197">
        <v>4.3</v>
      </c>
      <c r="H75" s="196">
        <v>8</v>
      </c>
      <c r="I75" s="198" t="s">
        <v>152</v>
      </c>
      <c r="J75" s="196" t="s">
        <v>142</v>
      </c>
      <c r="K75" s="196" t="s">
        <v>137</v>
      </c>
      <c r="L75" s="196" t="s">
        <v>138</v>
      </c>
      <c r="M75" s="196" t="s">
        <v>139</v>
      </c>
      <c r="N75" s="196" t="s">
        <v>140</v>
      </c>
      <c r="O75" s="197">
        <v>4.3</v>
      </c>
      <c r="P75" s="196">
        <v>7</v>
      </c>
      <c r="Q75" s="198" t="s">
        <v>153</v>
      </c>
    </row>
    <row r="76" spans="1:17" x14ac:dyDescent="0.2">
      <c r="A76" s="199"/>
      <c r="B76" s="195" t="s">
        <v>136</v>
      </c>
      <c r="C76" s="196" t="s">
        <v>137</v>
      </c>
      <c r="D76" s="196" t="s">
        <v>138</v>
      </c>
      <c r="E76" s="196" t="s">
        <v>139</v>
      </c>
      <c r="F76" s="196" t="s">
        <v>140</v>
      </c>
      <c r="G76" s="197">
        <v>4.4000000000000004</v>
      </c>
      <c r="H76" s="196">
        <v>8</v>
      </c>
      <c r="I76" s="198" t="s">
        <v>152</v>
      </c>
      <c r="J76" s="196" t="s">
        <v>142</v>
      </c>
      <c r="K76" s="196" t="s">
        <v>137</v>
      </c>
      <c r="L76" s="196" t="s">
        <v>138</v>
      </c>
      <c r="M76" s="196" t="s">
        <v>139</v>
      </c>
      <c r="N76" s="196" t="s">
        <v>140</v>
      </c>
      <c r="O76" s="197">
        <v>4.4000000000000004</v>
      </c>
      <c r="P76" s="196">
        <v>7</v>
      </c>
      <c r="Q76" s="198" t="s">
        <v>153</v>
      </c>
    </row>
    <row r="77" spans="1:17" x14ac:dyDescent="0.2">
      <c r="A77" s="199"/>
      <c r="B77" s="195" t="s">
        <v>136</v>
      </c>
      <c r="C77" s="196" t="s">
        <v>137</v>
      </c>
      <c r="D77" s="196" t="s">
        <v>138</v>
      </c>
      <c r="E77" s="196" t="s">
        <v>139</v>
      </c>
      <c r="F77" s="196" t="s">
        <v>140</v>
      </c>
      <c r="G77" s="197">
        <v>4.5</v>
      </c>
      <c r="H77" s="196">
        <v>8</v>
      </c>
      <c r="I77" s="198" t="s">
        <v>152</v>
      </c>
      <c r="J77" s="196" t="s">
        <v>142</v>
      </c>
      <c r="K77" s="196" t="s">
        <v>137</v>
      </c>
      <c r="L77" s="196" t="s">
        <v>138</v>
      </c>
      <c r="M77" s="196" t="s">
        <v>139</v>
      </c>
      <c r="N77" s="196" t="s">
        <v>140</v>
      </c>
      <c r="O77" s="197">
        <v>4.5</v>
      </c>
      <c r="P77" s="196">
        <v>7</v>
      </c>
      <c r="Q77" s="198" t="s">
        <v>153</v>
      </c>
    </row>
    <row r="78" spans="1:17" x14ac:dyDescent="0.2">
      <c r="A78" s="199"/>
      <c r="B78" s="195" t="s">
        <v>136</v>
      </c>
      <c r="C78" s="196" t="s">
        <v>137</v>
      </c>
      <c r="D78" s="196" t="s">
        <v>138</v>
      </c>
      <c r="E78" s="196" t="s">
        <v>139</v>
      </c>
      <c r="F78" s="196" t="s">
        <v>140</v>
      </c>
      <c r="G78" s="197">
        <v>4.5999999999999996</v>
      </c>
      <c r="H78" s="196">
        <v>8</v>
      </c>
      <c r="I78" s="198" t="s">
        <v>152</v>
      </c>
      <c r="J78" s="196" t="s">
        <v>142</v>
      </c>
      <c r="K78" s="196" t="s">
        <v>137</v>
      </c>
      <c r="L78" s="196" t="s">
        <v>138</v>
      </c>
      <c r="M78" s="196" t="s">
        <v>139</v>
      </c>
      <c r="N78" s="196" t="s">
        <v>140</v>
      </c>
      <c r="O78" s="197">
        <v>4.5999999999999996</v>
      </c>
      <c r="P78" s="196">
        <v>7</v>
      </c>
      <c r="Q78" s="198" t="s">
        <v>153</v>
      </c>
    </row>
    <row r="79" spans="1:17" x14ac:dyDescent="0.2">
      <c r="A79" s="199"/>
      <c r="B79" s="195" t="s">
        <v>136</v>
      </c>
      <c r="C79" s="196" t="s">
        <v>137</v>
      </c>
      <c r="D79" s="196" t="s">
        <v>138</v>
      </c>
      <c r="E79" s="196" t="s">
        <v>139</v>
      </c>
      <c r="F79" s="196" t="s">
        <v>140</v>
      </c>
      <c r="G79" s="197">
        <v>4.7</v>
      </c>
      <c r="H79" s="196">
        <v>8</v>
      </c>
      <c r="I79" s="198" t="s">
        <v>152</v>
      </c>
      <c r="J79" s="196" t="s">
        <v>142</v>
      </c>
      <c r="K79" s="196" t="s">
        <v>137</v>
      </c>
      <c r="L79" s="196" t="s">
        <v>138</v>
      </c>
      <c r="M79" s="196" t="s">
        <v>139</v>
      </c>
      <c r="N79" s="196" t="s">
        <v>140</v>
      </c>
      <c r="O79" s="197">
        <v>4.7</v>
      </c>
      <c r="P79" s="196">
        <v>7</v>
      </c>
      <c r="Q79" s="198" t="s">
        <v>153</v>
      </c>
    </row>
    <row r="80" spans="1:17" x14ac:dyDescent="0.2">
      <c r="A80" s="199"/>
      <c r="B80" s="195" t="s">
        <v>136</v>
      </c>
      <c r="C80" s="196" t="s">
        <v>137</v>
      </c>
      <c r="D80" s="196" t="s">
        <v>138</v>
      </c>
      <c r="E80" s="196" t="s">
        <v>139</v>
      </c>
      <c r="F80" s="196" t="s">
        <v>140</v>
      </c>
      <c r="G80" s="197">
        <v>4.8</v>
      </c>
      <c r="H80" s="196">
        <v>8</v>
      </c>
      <c r="I80" s="198" t="s">
        <v>152</v>
      </c>
      <c r="J80" s="196" t="s">
        <v>142</v>
      </c>
      <c r="K80" s="196" t="s">
        <v>137</v>
      </c>
      <c r="L80" s="196" t="s">
        <v>138</v>
      </c>
      <c r="M80" s="196" t="s">
        <v>139</v>
      </c>
      <c r="N80" s="196" t="s">
        <v>140</v>
      </c>
      <c r="O80" s="197">
        <v>4.8</v>
      </c>
      <c r="P80" s="196">
        <v>7</v>
      </c>
      <c r="Q80" s="198" t="s">
        <v>153</v>
      </c>
    </row>
    <row r="81" spans="1:17" x14ac:dyDescent="0.2">
      <c r="A81" s="199"/>
      <c r="B81" s="195" t="s">
        <v>136</v>
      </c>
      <c r="C81" s="196" t="s">
        <v>137</v>
      </c>
      <c r="D81" s="196" t="s">
        <v>138</v>
      </c>
      <c r="E81" s="196" t="s">
        <v>139</v>
      </c>
      <c r="F81" s="196" t="s">
        <v>140</v>
      </c>
      <c r="G81" s="197">
        <v>4.9000000000000004</v>
      </c>
      <c r="H81" s="196">
        <v>8</v>
      </c>
      <c r="I81" s="198"/>
      <c r="J81" s="196" t="s">
        <v>142</v>
      </c>
      <c r="K81" s="196" t="s">
        <v>137</v>
      </c>
      <c r="L81" s="196" t="s">
        <v>138</v>
      </c>
      <c r="M81" s="196" t="s">
        <v>139</v>
      </c>
      <c r="N81" s="196" t="s">
        <v>140</v>
      </c>
      <c r="O81" s="197">
        <v>4.9000000000000004</v>
      </c>
      <c r="P81" s="196">
        <v>7</v>
      </c>
      <c r="Q81" s="198"/>
    </row>
    <row r="82" spans="1:17" x14ac:dyDescent="0.2">
      <c r="A82" s="199"/>
      <c r="B82" s="195" t="s">
        <v>136</v>
      </c>
      <c r="C82" s="196" t="s">
        <v>137</v>
      </c>
      <c r="D82" s="196" t="s">
        <v>138</v>
      </c>
      <c r="E82" s="196" t="s">
        <v>139</v>
      </c>
      <c r="F82" s="196" t="s">
        <v>140</v>
      </c>
      <c r="G82" s="197">
        <v>5.0999999999999996</v>
      </c>
      <c r="H82" s="196">
        <v>8</v>
      </c>
      <c r="I82" s="198" t="s">
        <v>154</v>
      </c>
      <c r="J82" s="196" t="s">
        <v>142</v>
      </c>
      <c r="K82" s="196" t="s">
        <v>137</v>
      </c>
      <c r="L82" s="196" t="s">
        <v>138</v>
      </c>
      <c r="M82" s="196" t="s">
        <v>139</v>
      </c>
      <c r="N82" s="196" t="s">
        <v>140</v>
      </c>
      <c r="O82" s="197">
        <v>5.0999999999999996</v>
      </c>
      <c r="P82" s="196">
        <v>7</v>
      </c>
      <c r="Q82" s="198" t="s">
        <v>155</v>
      </c>
    </row>
    <row r="83" spans="1:17" x14ac:dyDescent="0.2">
      <c r="A83" s="199"/>
      <c r="B83" s="195" t="s">
        <v>136</v>
      </c>
      <c r="C83" s="196" t="s">
        <v>137</v>
      </c>
      <c r="D83" s="196" t="s">
        <v>138</v>
      </c>
      <c r="E83" s="196" t="s">
        <v>139</v>
      </c>
      <c r="F83" s="196" t="s">
        <v>140</v>
      </c>
      <c r="G83" s="197">
        <v>5.2</v>
      </c>
      <c r="H83" s="196">
        <v>8</v>
      </c>
      <c r="I83" s="198" t="s">
        <v>154</v>
      </c>
      <c r="J83" s="196" t="s">
        <v>142</v>
      </c>
      <c r="K83" s="196" t="s">
        <v>137</v>
      </c>
      <c r="L83" s="196" t="s">
        <v>138</v>
      </c>
      <c r="M83" s="196" t="s">
        <v>139</v>
      </c>
      <c r="N83" s="196" t="s">
        <v>140</v>
      </c>
      <c r="O83" s="197">
        <v>5.2</v>
      </c>
      <c r="P83" s="196">
        <v>7</v>
      </c>
      <c r="Q83" s="198" t="s">
        <v>155</v>
      </c>
    </row>
    <row r="84" spans="1:17" x14ac:dyDescent="0.2">
      <c r="A84" s="199"/>
      <c r="B84" s="195" t="s">
        <v>136</v>
      </c>
      <c r="C84" s="196" t="s">
        <v>137</v>
      </c>
      <c r="D84" s="196" t="s">
        <v>138</v>
      </c>
      <c r="E84" s="196" t="s">
        <v>139</v>
      </c>
      <c r="F84" s="196" t="s">
        <v>140</v>
      </c>
      <c r="G84" s="197">
        <v>5.3</v>
      </c>
      <c r="H84" s="196">
        <v>8</v>
      </c>
      <c r="I84" s="198" t="s">
        <v>154</v>
      </c>
      <c r="J84" s="196" t="s">
        <v>142</v>
      </c>
      <c r="K84" s="196" t="s">
        <v>137</v>
      </c>
      <c r="L84" s="196" t="s">
        <v>138</v>
      </c>
      <c r="M84" s="196" t="s">
        <v>139</v>
      </c>
      <c r="N84" s="196" t="s">
        <v>140</v>
      </c>
      <c r="O84" s="197">
        <v>5.3</v>
      </c>
      <c r="P84" s="196">
        <v>7</v>
      </c>
      <c r="Q84" s="198" t="s">
        <v>155</v>
      </c>
    </row>
    <row r="85" spans="1:17" x14ac:dyDescent="0.2">
      <c r="A85" s="199"/>
      <c r="B85" s="195" t="s">
        <v>136</v>
      </c>
      <c r="C85" s="196" t="s">
        <v>137</v>
      </c>
      <c r="D85" s="196" t="s">
        <v>138</v>
      </c>
      <c r="E85" s="196" t="s">
        <v>139</v>
      </c>
      <c r="F85" s="196" t="s">
        <v>140</v>
      </c>
      <c r="G85" s="197">
        <v>5.4</v>
      </c>
      <c r="H85" s="196">
        <v>8</v>
      </c>
      <c r="I85" s="198" t="s">
        <v>154</v>
      </c>
      <c r="J85" s="196" t="s">
        <v>142</v>
      </c>
      <c r="K85" s="196" t="s">
        <v>137</v>
      </c>
      <c r="L85" s="196" t="s">
        <v>138</v>
      </c>
      <c r="M85" s="196" t="s">
        <v>139</v>
      </c>
      <c r="N85" s="196" t="s">
        <v>140</v>
      </c>
      <c r="O85" s="197">
        <v>5.4</v>
      </c>
      <c r="P85" s="196">
        <v>7</v>
      </c>
      <c r="Q85" s="198" t="s">
        <v>155</v>
      </c>
    </row>
    <row r="86" spans="1:17" x14ac:dyDescent="0.2">
      <c r="A86" s="199"/>
      <c r="B86" s="195" t="s">
        <v>136</v>
      </c>
      <c r="C86" s="196" t="s">
        <v>137</v>
      </c>
      <c r="D86" s="196" t="s">
        <v>138</v>
      </c>
      <c r="E86" s="196" t="s">
        <v>139</v>
      </c>
      <c r="F86" s="196" t="s">
        <v>140</v>
      </c>
      <c r="G86" s="197">
        <v>5.5</v>
      </c>
      <c r="H86" s="196">
        <v>8</v>
      </c>
      <c r="I86" s="198" t="s">
        <v>154</v>
      </c>
      <c r="J86" s="196" t="s">
        <v>142</v>
      </c>
      <c r="K86" s="196" t="s">
        <v>137</v>
      </c>
      <c r="L86" s="196" t="s">
        <v>138</v>
      </c>
      <c r="M86" s="196" t="s">
        <v>139</v>
      </c>
      <c r="N86" s="196" t="s">
        <v>140</v>
      </c>
      <c r="O86" s="197">
        <v>5.5</v>
      </c>
      <c r="P86" s="196">
        <v>7</v>
      </c>
      <c r="Q86" s="198" t="s">
        <v>155</v>
      </c>
    </row>
    <row r="87" spans="1:17" x14ac:dyDescent="0.2">
      <c r="A87" s="199"/>
      <c r="B87" s="195" t="s">
        <v>136</v>
      </c>
      <c r="C87" s="196" t="s">
        <v>137</v>
      </c>
      <c r="D87" s="196" t="s">
        <v>138</v>
      </c>
      <c r="E87" s="196" t="s">
        <v>139</v>
      </c>
      <c r="F87" s="196" t="s">
        <v>140</v>
      </c>
      <c r="G87" s="197">
        <v>5.6</v>
      </c>
      <c r="H87" s="196">
        <v>8</v>
      </c>
      <c r="I87" s="198" t="s">
        <v>154</v>
      </c>
      <c r="J87" s="196" t="s">
        <v>142</v>
      </c>
      <c r="K87" s="196" t="s">
        <v>137</v>
      </c>
      <c r="L87" s="196" t="s">
        <v>138</v>
      </c>
      <c r="M87" s="196" t="s">
        <v>139</v>
      </c>
      <c r="N87" s="196" t="s">
        <v>140</v>
      </c>
      <c r="O87" s="197">
        <v>5.6</v>
      </c>
      <c r="P87" s="196">
        <v>7</v>
      </c>
      <c r="Q87" s="198" t="s">
        <v>155</v>
      </c>
    </row>
    <row r="88" spans="1:17" x14ac:dyDescent="0.2">
      <c r="A88" s="199"/>
      <c r="B88" s="195" t="s">
        <v>136</v>
      </c>
      <c r="C88" s="196" t="s">
        <v>137</v>
      </c>
      <c r="D88" s="196" t="s">
        <v>138</v>
      </c>
      <c r="E88" s="196" t="s">
        <v>139</v>
      </c>
      <c r="F88" s="196" t="s">
        <v>140</v>
      </c>
      <c r="G88" s="197">
        <v>5.7</v>
      </c>
      <c r="H88" s="196">
        <v>8</v>
      </c>
      <c r="I88" s="198" t="s">
        <v>154</v>
      </c>
      <c r="J88" s="196" t="s">
        <v>142</v>
      </c>
      <c r="K88" s="196" t="s">
        <v>137</v>
      </c>
      <c r="L88" s="196" t="s">
        <v>138</v>
      </c>
      <c r="M88" s="196" t="s">
        <v>139</v>
      </c>
      <c r="N88" s="196" t="s">
        <v>140</v>
      </c>
      <c r="O88" s="197">
        <v>5.7</v>
      </c>
      <c r="P88" s="196">
        <v>7</v>
      </c>
      <c r="Q88" s="198" t="s">
        <v>155</v>
      </c>
    </row>
    <row r="89" spans="1:17" x14ac:dyDescent="0.2">
      <c r="A89" s="199"/>
      <c r="B89" s="195" t="s">
        <v>136</v>
      </c>
      <c r="C89" s="196" t="s">
        <v>137</v>
      </c>
      <c r="D89" s="196" t="s">
        <v>138</v>
      </c>
      <c r="E89" s="196" t="s">
        <v>139</v>
      </c>
      <c r="F89" s="196" t="s">
        <v>140</v>
      </c>
      <c r="G89" s="197">
        <v>5.8</v>
      </c>
      <c r="H89" s="196">
        <v>8</v>
      </c>
      <c r="I89" s="198" t="s">
        <v>154</v>
      </c>
      <c r="J89" s="196" t="s">
        <v>142</v>
      </c>
      <c r="K89" s="196" t="s">
        <v>137</v>
      </c>
      <c r="L89" s="196" t="s">
        <v>138</v>
      </c>
      <c r="M89" s="196" t="s">
        <v>139</v>
      </c>
      <c r="N89" s="196" t="s">
        <v>140</v>
      </c>
      <c r="O89" s="197">
        <v>5.8</v>
      </c>
      <c r="P89" s="196">
        <v>7</v>
      </c>
      <c r="Q89" s="198" t="s">
        <v>155</v>
      </c>
    </row>
    <row r="90" spans="1:17" x14ac:dyDescent="0.2">
      <c r="A90" s="199"/>
      <c r="B90" s="195" t="s">
        <v>136</v>
      </c>
      <c r="C90" s="196" t="s">
        <v>137</v>
      </c>
      <c r="D90" s="196" t="s">
        <v>138</v>
      </c>
      <c r="E90" s="196" t="s">
        <v>139</v>
      </c>
      <c r="F90" s="196" t="s">
        <v>140</v>
      </c>
      <c r="G90" s="197">
        <v>5.9</v>
      </c>
      <c r="H90" s="196">
        <v>8</v>
      </c>
      <c r="I90" s="198"/>
      <c r="J90" s="196" t="s">
        <v>142</v>
      </c>
      <c r="K90" s="196" t="s">
        <v>137</v>
      </c>
      <c r="L90" s="196" t="s">
        <v>138</v>
      </c>
      <c r="M90" s="196" t="s">
        <v>139</v>
      </c>
      <c r="N90" s="196" t="s">
        <v>140</v>
      </c>
      <c r="O90" s="197">
        <v>5.9</v>
      </c>
      <c r="P90" s="196">
        <v>7</v>
      </c>
      <c r="Q90" s="198"/>
    </row>
    <row r="91" spans="1:17" x14ac:dyDescent="0.2">
      <c r="A91" s="199"/>
      <c r="B91" s="195" t="s">
        <v>136</v>
      </c>
      <c r="C91" s="196" t="s">
        <v>137</v>
      </c>
      <c r="D91" s="196" t="s">
        <v>138</v>
      </c>
      <c r="E91" s="196" t="s">
        <v>139</v>
      </c>
      <c r="F91" s="196" t="s">
        <v>140</v>
      </c>
      <c r="G91" s="197">
        <v>6.1</v>
      </c>
      <c r="H91" s="196">
        <v>8</v>
      </c>
      <c r="I91" s="198" t="s">
        <v>156</v>
      </c>
      <c r="J91" s="196" t="s">
        <v>142</v>
      </c>
      <c r="K91" s="196" t="s">
        <v>137</v>
      </c>
      <c r="L91" s="196" t="s">
        <v>138</v>
      </c>
      <c r="M91" s="196" t="s">
        <v>139</v>
      </c>
      <c r="N91" s="196" t="s">
        <v>140</v>
      </c>
      <c r="O91" s="197">
        <v>6.1</v>
      </c>
      <c r="P91" s="196">
        <v>7</v>
      </c>
      <c r="Q91" s="198" t="s">
        <v>157</v>
      </c>
    </row>
    <row r="92" spans="1:17" x14ac:dyDescent="0.2">
      <c r="A92" s="199"/>
      <c r="B92" s="195" t="s">
        <v>136</v>
      </c>
      <c r="C92" s="196" t="s">
        <v>137</v>
      </c>
      <c r="D92" s="196" t="s">
        <v>138</v>
      </c>
      <c r="E92" s="196" t="s">
        <v>139</v>
      </c>
      <c r="F92" s="196" t="s">
        <v>140</v>
      </c>
      <c r="G92" s="197">
        <v>6.2</v>
      </c>
      <c r="H92" s="196">
        <v>8</v>
      </c>
      <c r="I92" s="198" t="s">
        <v>156</v>
      </c>
      <c r="J92" s="196" t="s">
        <v>142</v>
      </c>
      <c r="K92" s="196" t="s">
        <v>137</v>
      </c>
      <c r="L92" s="196" t="s">
        <v>138</v>
      </c>
      <c r="M92" s="196" t="s">
        <v>139</v>
      </c>
      <c r="N92" s="196" t="s">
        <v>140</v>
      </c>
      <c r="O92" s="197">
        <v>6.2</v>
      </c>
      <c r="P92" s="196">
        <v>7</v>
      </c>
      <c r="Q92" s="198" t="s">
        <v>157</v>
      </c>
    </row>
    <row r="93" spans="1:17" x14ac:dyDescent="0.2">
      <c r="A93" s="199"/>
      <c r="B93" s="195" t="s">
        <v>136</v>
      </c>
      <c r="C93" s="196" t="s">
        <v>137</v>
      </c>
      <c r="D93" s="196" t="s">
        <v>138</v>
      </c>
      <c r="E93" s="196" t="s">
        <v>139</v>
      </c>
      <c r="F93" s="196" t="s">
        <v>140</v>
      </c>
      <c r="G93" s="197">
        <v>6.3</v>
      </c>
      <c r="H93" s="196">
        <v>8</v>
      </c>
      <c r="I93" s="198" t="s">
        <v>156</v>
      </c>
      <c r="J93" s="196" t="s">
        <v>142</v>
      </c>
      <c r="K93" s="196" t="s">
        <v>137</v>
      </c>
      <c r="L93" s="196" t="s">
        <v>138</v>
      </c>
      <c r="M93" s="196" t="s">
        <v>139</v>
      </c>
      <c r="N93" s="196" t="s">
        <v>140</v>
      </c>
      <c r="O93" s="197">
        <v>6.3</v>
      </c>
      <c r="P93" s="196">
        <v>7</v>
      </c>
      <c r="Q93" s="198" t="s">
        <v>157</v>
      </c>
    </row>
    <row r="94" spans="1:17" x14ac:dyDescent="0.2">
      <c r="A94" s="199"/>
      <c r="B94" s="195" t="s">
        <v>136</v>
      </c>
      <c r="C94" s="196" t="s">
        <v>137</v>
      </c>
      <c r="D94" s="196" t="s">
        <v>138</v>
      </c>
      <c r="E94" s="196" t="s">
        <v>139</v>
      </c>
      <c r="F94" s="196" t="s">
        <v>140</v>
      </c>
      <c r="G94" s="197">
        <v>6.4</v>
      </c>
      <c r="H94" s="196">
        <v>8</v>
      </c>
      <c r="I94" s="198" t="s">
        <v>156</v>
      </c>
      <c r="J94" s="196" t="s">
        <v>142</v>
      </c>
      <c r="K94" s="196" t="s">
        <v>137</v>
      </c>
      <c r="L94" s="196" t="s">
        <v>138</v>
      </c>
      <c r="M94" s="196" t="s">
        <v>139</v>
      </c>
      <c r="N94" s="196" t="s">
        <v>140</v>
      </c>
      <c r="O94" s="197">
        <v>6.4</v>
      </c>
      <c r="P94" s="196">
        <v>7</v>
      </c>
      <c r="Q94" s="198" t="s">
        <v>157</v>
      </c>
    </row>
    <row r="95" spans="1:17" x14ac:dyDescent="0.2">
      <c r="A95" s="199"/>
      <c r="B95" s="195" t="s">
        <v>136</v>
      </c>
      <c r="C95" s="196" t="s">
        <v>137</v>
      </c>
      <c r="D95" s="196" t="s">
        <v>138</v>
      </c>
      <c r="E95" s="196" t="s">
        <v>139</v>
      </c>
      <c r="F95" s="196" t="s">
        <v>140</v>
      </c>
      <c r="G95" s="197">
        <v>6.5</v>
      </c>
      <c r="H95" s="196">
        <v>8</v>
      </c>
      <c r="I95" s="198" t="s">
        <v>156</v>
      </c>
      <c r="J95" s="196" t="s">
        <v>142</v>
      </c>
      <c r="K95" s="196" t="s">
        <v>137</v>
      </c>
      <c r="L95" s="196" t="s">
        <v>138</v>
      </c>
      <c r="M95" s="196" t="s">
        <v>139</v>
      </c>
      <c r="N95" s="196" t="s">
        <v>140</v>
      </c>
      <c r="O95" s="197">
        <v>6.5</v>
      </c>
      <c r="P95" s="196">
        <v>7</v>
      </c>
      <c r="Q95" s="198" t="s">
        <v>157</v>
      </c>
    </row>
    <row r="96" spans="1:17" x14ac:dyDescent="0.2">
      <c r="A96" s="199"/>
      <c r="B96" s="195" t="s">
        <v>136</v>
      </c>
      <c r="C96" s="196" t="s">
        <v>137</v>
      </c>
      <c r="D96" s="196" t="s">
        <v>138</v>
      </c>
      <c r="E96" s="196" t="s">
        <v>139</v>
      </c>
      <c r="F96" s="196" t="s">
        <v>140</v>
      </c>
      <c r="G96" s="197">
        <v>6.6</v>
      </c>
      <c r="H96" s="196">
        <v>8</v>
      </c>
      <c r="I96" s="198" t="s">
        <v>156</v>
      </c>
      <c r="J96" s="196" t="s">
        <v>142</v>
      </c>
      <c r="K96" s="196" t="s">
        <v>137</v>
      </c>
      <c r="L96" s="196" t="s">
        <v>138</v>
      </c>
      <c r="M96" s="196" t="s">
        <v>139</v>
      </c>
      <c r="N96" s="196" t="s">
        <v>140</v>
      </c>
      <c r="O96" s="197">
        <v>6.6</v>
      </c>
      <c r="P96" s="196">
        <v>7</v>
      </c>
      <c r="Q96" s="198" t="s">
        <v>157</v>
      </c>
    </row>
    <row r="97" spans="1:17" x14ac:dyDescent="0.2">
      <c r="A97" s="199"/>
      <c r="B97" s="195" t="s">
        <v>136</v>
      </c>
      <c r="C97" s="196" t="s">
        <v>137</v>
      </c>
      <c r="D97" s="196" t="s">
        <v>138</v>
      </c>
      <c r="E97" s="196" t="s">
        <v>139</v>
      </c>
      <c r="F97" s="196" t="s">
        <v>140</v>
      </c>
      <c r="G97" s="197">
        <v>6.7</v>
      </c>
      <c r="H97" s="196">
        <v>8</v>
      </c>
      <c r="I97" s="198" t="s">
        <v>156</v>
      </c>
      <c r="J97" s="196" t="s">
        <v>142</v>
      </c>
      <c r="K97" s="196" t="s">
        <v>137</v>
      </c>
      <c r="L97" s="196" t="s">
        <v>138</v>
      </c>
      <c r="M97" s="196" t="s">
        <v>139</v>
      </c>
      <c r="N97" s="196" t="s">
        <v>140</v>
      </c>
      <c r="O97" s="197">
        <v>6.7</v>
      </c>
      <c r="P97" s="196">
        <v>7</v>
      </c>
      <c r="Q97" s="198" t="s">
        <v>157</v>
      </c>
    </row>
    <row r="98" spans="1:17" x14ac:dyDescent="0.2">
      <c r="A98" s="199"/>
      <c r="B98" s="195" t="s">
        <v>136</v>
      </c>
      <c r="C98" s="196" t="s">
        <v>137</v>
      </c>
      <c r="D98" s="196" t="s">
        <v>138</v>
      </c>
      <c r="E98" s="196" t="s">
        <v>139</v>
      </c>
      <c r="F98" s="196" t="s">
        <v>140</v>
      </c>
      <c r="G98" s="197">
        <v>6.8</v>
      </c>
      <c r="H98" s="196">
        <v>8</v>
      </c>
      <c r="I98" s="198" t="s">
        <v>156</v>
      </c>
      <c r="J98" s="196" t="s">
        <v>142</v>
      </c>
      <c r="K98" s="196" t="s">
        <v>137</v>
      </c>
      <c r="L98" s="196" t="s">
        <v>138</v>
      </c>
      <c r="M98" s="196" t="s">
        <v>139</v>
      </c>
      <c r="N98" s="196" t="s">
        <v>140</v>
      </c>
      <c r="O98" s="197">
        <v>6.8</v>
      </c>
      <c r="P98" s="196">
        <v>7</v>
      </c>
      <c r="Q98" s="198" t="s">
        <v>157</v>
      </c>
    </row>
    <row r="99" spans="1:17" x14ac:dyDescent="0.2">
      <c r="A99" s="199"/>
      <c r="B99" s="195" t="s">
        <v>136</v>
      </c>
      <c r="C99" s="196" t="s">
        <v>137</v>
      </c>
      <c r="D99" s="196" t="s">
        <v>138</v>
      </c>
      <c r="E99" s="196" t="s">
        <v>139</v>
      </c>
      <c r="F99" s="196" t="s">
        <v>140</v>
      </c>
      <c r="G99" s="197">
        <v>6.9</v>
      </c>
      <c r="H99" s="196">
        <v>8</v>
      </c>
      <c r="I99" s="198"/>
      <c r="J99" s="196" t="s">
        <v>142</v>
      </c>
      <c r="K99" s="196" t="s">
        <v>137</v>
      </c>
      <c r="L99" s="196" t="s">
        <v>138</v>
      </c>
      <c r="M99" s="196" t="s">
        <v>139</v>
      </c>
      <c r="N99" s="196" t="s">
        <v>140</v>
      </c>
      <c r="O99" s="197">
        <v>6.9</v>
      </c>
      <c r="P99" s="196">
        <v>7</v>
      </c>
      <c r="Q99" s="198"/>
    </row>
    <row r="100" spans="1:17" x14ac:dyDescent="0.2">
      <c r="A100" s="199"/>
      <c r="B100" s="195" t="s">
        <v>136</v>
      </c>
      <c r="C100" s="196" t="s">
        <v>137</v>
      </c>
      <c r="D100" s="196" t="s">
        <v>138</v>
      </c>
      <c r="E100" s="196" t="s">
        <v>139</v>
      </c>
      <c r="F100" s="196" t="s">
        <v>140</v>
      </c>
      <c r="G100" s="197">
        <v>7.1</v>
      </c>
      <c r="H100" s="196">
        <v>8</v>
      </c>
      <c r="I100" s="198" t="s">
        <v>158</v>
      </c>
      <c r="J100" s="196" t="s">
        <v>142</v>
      </c>
      <c r="K100" s="196" t="s">
        <v>137</v>
      </c>
      <c r="L100" s="196" t="s">
        <v>138</v>
      </c>
      <c r="M100" s="196" t="s">
        <v>139</v>
      </c>
      <c r="N100" s="196" t="s">
        <v>140</v>
      </c>
      <c r="O100" s="197">
        <v>7.1</v>
      </c>
      <c r="P100" s="196">
        <v>7</v>
      </c>
      <c r="Q100" s="198" t="s">
        <v>159</v>
      </c>
    </row>
    <row r="101" spans="1:17" x14ac:dyDescent="0.2">
      <c r="A101" s="199"/>
      <c r="B101" s="195" t="s">
        <v>136</v>
      </c>
      <c r="C101" s="196" t="s">
        <v>137</v>
      </c>
      <c r="D101" s="196" t="s">
        <v>138</v>
      </c>
      <c r="E101" s="196" t="s">
        <v>139</v>
      </c>
      <c r="F101" s="196" t="s">
        <v>140</v>
      </c>
      <c r="G101" s="197">
        <v>7.2</v>
      </c>
      <c r="H101" s="196">
        <v>8</v>
      </c>
      <c r="I101" s="198" t="s">
        <v>158</v>
      </c>
      <c r="J101" s="196" t="s">
        <v>142</v>
      </c>
      <c r="K101" s="196" t="s">
        <v>137</v>
      </c>
      <c r="L101" s="196" t="s">
        <v>138</v>
      </c>
      <c r="M101" s="196" t="s">
        <v>139</v>
      </c>
      <c r="N101" s="196" t="s">
        <v>140</v>
      </c>
      <c r="O101" s="197">
        <v>7.2</v>
      </c>
      <c r="P101" s="196">
        <v>7</v>
      </c>
      <c r="Q101" s="198" t="s">
        <v>159</v>
      </c>
    </row>
    <row r="102" spans="1:17" x14ac:dyDescent="0.2">
      <c r="A102" s="199"/>
      <c r="B102" s="195" t="s">
        <v>136</v>
      </c>
      <c r="C102" s="196" t="s">
        <v>137</v>
      </c>
      <c r="D102" s="196" t="s">
        <v>138</v>
      </c>
      <c r="E102" s="196" t="s">
        <v>139</v>
      </c>
      <c r="F102" s="196" t="s">
        <v>140</v>
      </c>
      <c r="G102" s="197">
        <v>7.3</v>
      </c>
      <c r="H102" s="196">
        <v>8</v>
      </c>
      <c r="I102" s="198" t="s">
        <v>158</v>
      </c>
      <c r="J102" s="196" t="s">
        <v>142</v>
      </c>
      <c r="K102" s="196" t="s">
        <v>137</v>
      </c>
      <c r="L102" s="196" t="s">
        <v>138</v>
      </c>
      <c r="M102" s="196" t="s">
        <v>139</v>
      </c>
      <c r="N102" s="196" t="s">
        <v>140</v>
      </c>
      <c r="O102" s="197">
        <v>7.3</v>
      </c>
      <c r="P102" s="196">
        <v>7</v>
      </c>
      <c r="Q102" s="198" t="s">
        <v>159</v>
      </c>
    </row>
    <row r="103" spans="1:17" x14ac:dyDescent="0.2">
      <c r="A103" s="199"/>
      <c r="B103" s="195" t="s">
        <v>136</v>
      </c>
      <c r="C103" s="196" t="s">
        <v>137</v>
      </c>
      <c r="D103" s="196" t="s">
        <v>138</v>
      </c>
      <c r="E103" s="196" t="s">
        <v>139</v>
      </c>
      <c r="F103" s="196" t="s">
        <v>140</v>
      </c>
      <c r="G103" s="197">
        <v>7.4</v>
      </c>
      <c r="H103" s="196">
        <v>8</v>
      </c>
      <c r="I103" s="198" t="s">
        <v>158</v>
      </c>
      <c r="J103" s="196" t="s">
        <v>142</v>
      </c>
      <c r="K103" s="196" t="s">
        <v>137</v>
      </c>
      <c r="L103" s="196" t="s">
        <v>138</v>
      </c>
      <c r="M103" s="196" t="s">
        <v>139</v>
      </c>
      <c r="N103" s="196" t="s">
        <v>140</v>
      </c>
      <c r="O103" s="197">
        <v>7.4</v>
      </c>
      <c r="P103" s="196">
        <v>7</v>
      </c>
      <c r="Q103" s="198" t="s">
        <v>159</v>
      </c>
    </row>
    <row r="104" spans="1:17" x14ac:dyDescent="0.2">
      <c r="A104" s="199"/>
      <c r="B104" s="195" t="s">
        <v>136</v>
      </c>
      <c r="C104" s="196" t="s">
        <v>137</v>
      </c>
      <c r="D104" s="196" t="s">
        <v>138</v>
      </c>
      <c r="E104" s="196" t="s">
        <v>139</v>
      </c>
      <c r="F104" s="196" t="s">
        <v>140</v>
      </c>
      <c r="G104" s="197">
        <v>7.5</v>
      </c>
      <c r="H104" s="196">
        <v>8</v>
      </c>
      <c r="I104" s="198" t="s">
        <v>158</v>
      </c>
      <c r="J104" s="196" t="s">
        <v>142</v>
      </c>
      <c r="K104" s="196" t="s">
        <v>137</v>
      </c>
      <c r="L104" s="196" t="s">
        <v>138</v>
      </c>
      <c r="M104" s="196" t="s">
        <v>139</v>
      </c>
      <c r="N104" s="196" t="s">
        <v>140</v>
      </c>
      <c r="O104" s="197">
        <v>7.5</v>
      </c>
      <c r="P104" s="196">
        <v>7</v>
      </c>
      <c r="Q104" s="198" t="s">
        <v>159</v>
      </c>
    </row>
    <row r="105" spans="1:17" x14ac:dyDescent="0.2">
      <c r="A105" s="199"/>
      <c r="B105" s="195" t="s">
        <v>136</v>
      </c>
      <c r="C105" s="196" t="s">
        <v>137</v>
      </c>
      <c r="D105" s="196" t="s">
        <v>138</v>
      </c>
      <c r="E105" s="196" t="s">
        <v>139</v>
      </c>
      <c r="F105" s="196" t="s">
        <v>140</v>
      </c>
      <c r="G105" s="197">
        <v>7.6</v>
      </c>
      <c r="H105" s="196">
        <v>8</v>
      </c>
      <c r="I105" s="198" t="s">
        <v>158</v>
      </c>
      <c r="J105" s="196" t="s">
        <v>142</v>
      </c>
      <c r="K105" s="196" t="s">
        <v>137</v>
      </c>
      <c r="L105" s="196" t="s">
        <v>138</v>
      </c>
      <c r="M105" s="196" t="s">
        <v>139</v>
      </c>
      <c r="N105" s="196" t="s">
        <v>140</v>
      </c>
      <c r="O105" s="197">
        <v>7.6</v>
      </c>
      <c r="P105" s="196">
        <v>7</v>
      </c>
      <c r="Q105" s="198" t="s">
        <v>159</v>
      </c>
    </row>
    <row r="106" spans="1:17" x14ac:dyDescent="0.2">
      <c r="A106" s="199"/>
      <c r="B106" s="195" t="s">
        <v>136</v>
      </c>
      <c r="C106" s="196" t="s">
        <v>137</v>
      </c>
      <c r="D106" s="196" t="s">
        <v>138</v>
      </c>
      <c r="E106" s="196" t="s">
        <v>139</v>
      </c>
      <c r="F106" s="196" t="s">
        <v>140</v>
      </c>
      <c r="G106" s="197">
        <v>7.7</v>
      </c>
      <c r="H106" s="196">
        <v>8</v>
      </c>
      <c r="I106" s="198" t="s">
        <v>158</v>
      </c>
      <c r="J106" s="196" t="s">
        <v>142</v>
      </c>
      <c r="K106" s="196" t="s">
        <v>137</v>
      </c>
      <c r="L106" s="196" t="s">
        <v>138</v>
      </c>
      <c r="M106" s="196" t="s">
        <v>139</v>
      </c>
      <c r="N106" s="196" t="s">
        <v>140</v>
      </c>
      <c r="O106" s="197">
        <v>7.7</v>
      </c>
      <c r="P106" s="196">
        <v>7</v>
      </c>
      <c r="Q106" s="198" t="s">
        <v>159</v>
      </c>
    </row>
    <row r="107" spans="1:17" x14ac:dyDescent="0.2">
      <c r="A107" s="199"/>
      <c r="B107" s="195" t="s">
        <v>136</v>
      </c>
      <c r="C107" s="196" t="s">
        <v>137</v>
      </c>
      <c r="D107" s="196" t="s">
        <v>138</v>
      </c>
      <c r="E107" s="196" t="s">
        <v>139</v>
      </c>
      <c r="F107" s="196" t="s">
        <v>140</v>
      </c>
      <c r="G107" s="197">
        <v>7.8</v>
      </c>
      <c r="H107" s="196">
        <v>8</v>
      </c>
      <c r="I107" s="198" t="s">
        <v>158</v>
      </c>
      <c r="J107" s="196" t="s">
        <v>142</v>
      </c>
      <c r="K107" s="196" t="s">
        <v>137</v>
      </c>
      <c r="L107" s="196" t="s">
        <v>138</v>
      </c>
      <c r="M107" s="196" t="s">
        <v>139</v>
      </c>
      <c r="N107" s="196" t="s">
        <v>140</v>
      </c>
      <c r="O107" s="197">
        <v>7.8</v>
      </c>
      <c r="P107" s="196">
        <v>7</v>
      </c>
      <c r="Q107" s="198" t="s">
        <v>159</v>
      </c>
    </row>
    <row r="108" spans="1:17" x14ac:dyDescent="0.2">
      <c r="A108" s="199"/>
      <c r="B108" s="195" t="s">
        <v>136</v>
      </c>
      <c r="C108" s="196" t="s">
        <v>137</v>
      </c>
      <c r="D108" s="196" t="s">
        <v>138</v>
      </c>
      <c r="E108" s="196" t="s">
        <v>139</v>
      </c>
      <c r="F108" s="196" t="s">
        <v>140</v>
      </c>
      <c r="G108" s="197">
        <v>7.9</v>
      </c>
      <c r="H108" s="196">
        <v>8</v>
      </c>
      <c r="I108" s="198"/>
      <c r="J108" s="196" t="s">
        <v>142</v>
      </c>
      <c r="K108" s="196" t="s">
        <v>137</v>
      </c>
      <c r="L108" s="196" t="s">
        <v>138</v>
      </c>
      <c r="M108" s="196" t="s">
        <v>139</v>
      </c>
      <c r="N108" s="196" t="s">
        <v>140</v>
      </c>
      <c r="O108" s="197">
        <v>7.9</v>
      </c>
      <c r="P108" s="196">
        <v>7</v>
      </c>
      <c r="Q108" s="198"/>
    </row>
  </sheetData>
  <mergeCells count="57">
    <mergeCell ref="O31:O33"/>
    <mergeCell ref="P31:P33"/>
    <mergeCell ref="Q31:Q33"/>
    <mergeCell ref="H31:H33"/>
    <mergeCell ref="J31:J33"/>
    <mergeCell ref="K31:K33"/>
    <mergeCell ref="L31:L33"/>
    <mergeCell ref="M31:M33"/>
    <mergeCell ref="N31:N33"/>
    <mergeCell ref="M28:M30"/>
    <mergeCell ref="N28:N30"/>
    <mergeCell ref="O28:O30"/>
    <mergeCell ref="P28:P30"/>
    <mergeCell ref="Q28:Q30"/>
    <mergeCell ref="B31:B33"/>
    <mergeCell ref="C31:C33"/>
    <mergeCell ref="D31:D33"/>
    <mergeCell ref="E31:E33"/>
    <mergeCell ref="F31:F33"/>
    <mergeCell ref="Q25:Q27"/>
    <mergeCell ref="B28:B30"/>
    <mergeCell ref="C28:C30"/>
    <mergeCell ref="D28:D30"/>
    <mergeCell ref="E28:E30"/>
    <mergeCell ref="F28:F30"/>
    <mergeCell ref="H28:H30"/>
    <mergeCell ref="J28:J30"/>
    <mergeCell ref="K28:K30"/>
    <mergeCell ref="L28:L30"/>
    <mergeCell ref="K25:K27"/>
    <mergeCell ref="L25:L27"/>
    <mergeCell ref="M25:M27"/>
    <mergeCell ref="N25:N27"/>
    <mergeCell ref="O25:O27"/>
    <mergeCell ref="P25:P27"/>
    <mergeCell ref="O22:O24"/>
    <mergeCell ref="P22:P24"/>
    <mergeCell ref="Q22:Q24"/>
    <mergeCell ref="B25:B27"/>
    <mergeCell ref="C25:C27"/>
    <mergeCell ref="D25:D27"/>
    <mergeCell ref="E25:E27"/>
    <mergeCell ref="F25:F27"/>
    <mergeCell ref="H25:H27"/>
    <mergeCell ref="J25:J27"/>
    <mergeCell ref="H22:H24"/>
    <mergeCell ref="J22:J24"/>
    <mergeCell ref="K22:K24"/>
    <mergeCell ref="L22:L24"/>
    <mergeCell ref="M22:M24"/>
    <mergeCell ref="N22:N24"/>
    <mergeCell ref="A5:A108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VAJYYM7SHRR6-7-13049</_dlc_DocId>
    <_dlc_DocIdUrl xmlns="4accbb8d-337f-4cb1-8ec2-099068bda943">
      <Url>http://d05/sites/esurfi/_layouts/15/DocIdRedir.aspx?ID=VAJYYM7SHRR6-7-13049</Url>
      <Description>VAJYYM7SHRR6-7-13049</Description>
    </_dlc_DocIdUrl>
  </documentManagement>
</p:properties>
</file>

<file path=customXml/itemProps1.xml><?xml version="1.0" encoding="utf-8"?>
<ds:datastoreItem xmlns:ds="http://schemas.openxmlformats.org/officeDocument/2006/customXml" ds:itemID="{85EEFCB1-D16D-48FB-B87D-9FD8A94CDA76}"/>
</file>

<file path=customXml/itemProps2.xml><?xml version="1.0" encoding="utf-8"?>
<ds:datastoreItem xmlns:ds="http://schemas.openxmlformats.org/officeDocument/2006/customXml" ds:itemID="{B1489BEF-3DA7-40F4-8BA8-D1CBD4891D2B}"/>
</file>

<file path=customXml/itemProps3.xml><?xml version="1.0" encoding="utf-8"?>
<ds:datastoreItem xmlns:ds="http://schemas.openxmlformats.org/officeDocument/2006/customXml" ds:itemID="{C28464B4-DE9D-4CDE-A46A-046A54147B68}"/>
</file>

<file path=customXml/itemProps4.xml><?xml version="1.0" encoding="utf-8"?>
<ds:datastoreItem xmlns:ds="http://schemas.openxmlformats.org/officeDocument/2006/customXml" ds:itemID="{5E356827-891C-4BCB-B839-FAE680613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Actif Montants cumulés </vt:lpstr>
      <vt:lpstr>Actif TESE </vt:lpstr>
      <vt:lpstr>Actif données compl TEG </vt:lpstr>
      <vt:lpstr>Passif Montants cumulés </vt:lpstr>
      <vt:lpstr>Passif TESE </vt:lpstr>
      <vt:lpstr>Nouveaux contrôles</vt:lpstr>
      <vt:lpstr>'Actif données compl TEG '!Zone_d_impression</vt:lpstr>
      <vt:lpstr>'Passif Montants cumulés '!Zone_d_impression</vt:lpstr>
      <vt:lpstr>'Passif TESE 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ARBEZ</dc:creator>
  <cp:lastModifiedBy>Séverine COPPE</cp:lastModifiedBy>
  <cp:lastPrinted>2009-05-15T10:47:18Z</cp:lastPrinted>
  <dcterms:created xsi:type="dcterms:W3CDTF">2008-06-26T15:03:40Z</dcterms:created>
  <dcterms:modified xsi:type="dcterms:W3CDTF">2014-08-07T09:26:13Z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fc208b0c-4291-4ef1-8db7-53151644ce54</vt:lpwstr>
  </property>
</Properties>
</file>